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ildings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Five-Year Plan" sheetId="5" state="visible" r:id="rId5"/>
    <sheet xmlns:r="http://schemas.openxmlformats.org/officeDocument/2006/relationships" name="Reference" sheetId="6" state="visible" r:id="rId6"/>
    <sheet xmlns:r="http://schemas.openxmlformats.org/officeDocument/2006/relationships" name="Lists" sheetId="7" state="visible" r:id="rId7"/>
  </sheets>
  <definedNames>
    <definedName name="_xlnm.Print_Titles" localSheetId="1">'Buildings'!$6:$6</definedName>
    <definedName name="_xlnm._FilterDatabase" localSheetId="2" hidden="1">'Budget'!$A$6:$O$127</definedName>
    <definedName name="_xlnm.Print_Titles" localSheetId="2">'Budget'!$6:$6</definedName>
    <definedName name="_xlnm.Print_Titles" localSheetId="3">'Summary'!$6:$6</definedName>
    <definedName name="_xlnm.Print_Titles" localSheetId="5">'Reference'!$6:$6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0.0%;(0.0%);&quot;-&quot;"/>
    <numFmt numFmtId="166" formatCode="0.0%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B2C44"/>
      <sz val="20"/>
    </font>
    <font>
      <name val="Arial"/>
      <color rgb="005F6E7E"/>
      <sz val="11"/>
    </font>
    <font>
      <name val="Arial"/>
      <b val="1"/>
      <color rgb="001B2C44"/>
      <sz val="12"/>
    </font>
    <font>
      <name val="Arial"/>
      <b val="1"/>
      <color rgb="001B2C44"/>
      <sz val="10"/>
    </font>
    <font>
      <name val="Arial"/>
      <color rgb="001E2A38"/>
      <sz val="10"/>
    </font>
    <font>
      <name val="Arial"/>
      <b val="1"/>
      <color rgb="000000FF"/>
      <sz val="10"/>
    </font>
    <font>
      <name val="Arial"/>
      <b val="1"/>
      <color rgb="00000000"/>
      <sz val="10"/>
    </font>
    <font>
      <name val="Arial"/>
      <b val="1"/>
      <color rgb="00008000"/>
      <sz val="10"/>
    </font>
    <font>
      <name val="Arial"/>
      <b val="1"/>
      <i val="1"/>
      <color rgb="005F6E7E"/>
      <sz val="10"/>
    </font>
    <font>
      <name val="Arial"/>
      <color rgb="005F6E7E"/>
      <sz val="8"/>
    </font>
    <font>
      <name val="Arial"/>
      <b val="1"/>
      <color rgb="00FFFFFF"/>
      <sz val="18"/>
    </font>
    <font>
      <name val="Arial"/>
      <color rgb="00C7D0DA"/>
      <sz val="10"/>
    </font>
    <font>
      <name val="Arial"/>
      <i val="1"/>
      <color rgb="005F6E7E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color rgb="005F6E7E"/>
      <sz val="9"/>
    </font>
  </fonts>
  <fills count="6">
    <fill>
      <patternFill/>
    </fill>
    <fill>
      <patternFill patternType="gray125"/>
    </fill>
    <fill>
      <patternFill patternType="solid">
        <fgColor rgb="001B2C44"/>
        <bgColor rgb="001B2C44"/>
      </patternFill>
    </fill>
    <fill>
      <patternFill patternType="solid">
        <fgColor rgb="00426DAD"/>
        <bgColor rgb="00426DAD"/>
      </patternFill>
    </fill>
    <fill>
      <patternFill patternType="solid">
        <fgColor rgb="00EAF1FA"/>
        <bgColor rgb="00EAF1FA"/>
      </patternFill>
    </fill>
    <fill>
      <patternFill patternType="solid">
        <fgColor rgb="00F4F7FA"/>
        <bgColor rgb="00F4F7FA"/>
      </patternFill>
    </fill>
  </fills>
  <borders count="7">
    <border>
      <left/>
      <right/>
      <top/>
      <bottom/>
      <diagonal/>
    </border>
    <border>
      <left style="thin">
        <color rgb="00E7ECF2"/>
      </left>
      <right style="thin">
        <color rgb="00E7ECF2"/>
      </right>
      <top style="thin">
        <color rgb="00E7ECF2"/>
      </top>
      <bottom style="thin">
        <color rgb="00E7ECF2"/>
      </bottom>
    </border>
    <border>
      <bottom style="medium">
        <color rgb="00426DAD"/>
      </bottom>
    </border>
    <border>
      <left/>
      <right/>
      <top style="thin">
        <color rgb="00E7ECF2"/>
      </top>
      <bottom/>
      <diagonal/>
    </border>
    <border>
      <left/>
      <right style="thin">
        <color rgb="00E7ECF2"/>
      </right>
      <top style="thin">
        <color rgb="00E7ECF2"/>
      </top>
      <bottom/>
      <diagonal/>
    </border>
    <border>
      <left/>
      <right/>
      <top style="thin">
        <color rgb="00E7ECF2"/>
      </top>
      <bottom style="thin">
        <color rgb="00E7ECF2"/>
      </bottom>
      <diagonal/>
    </border>
    <border>
      <left/>
      <right style="thin">
        <color rgb="00E7ECF2"/>
      </right>
      <top style="thin">
        <color rgb="00E7ECF2"/>
      </top>
      <bottom style="thin">
        <color rgb="00E7ECF2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2" pivotButton="0" quotePrefix="0" xfId="0"/>
    <xf numFmtId="0" fontId="0" fillId="0" borderId="2" pivotButton="0" quotePrefix="0" xfId="0"/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8" fillId="4" borderId="0" applyAlignment="1" pivotButton="0" quotePrefix="0" xfId="0">
      <alignment vertical="top"/>
    </xf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/>
    </xf>
    <xf numFmtId="0" fontId="11" fillId="5" borderId="0" applyAlignment="1" pivotButton="0" quotePrefix="0" xfId="0">
      <alignment vertical="top"/>
    </xf>
    <xf numFmtId="0" fontId="12" fillId="0" borderId="0" pivotButton="0" quotePrefix="0" xfId="0"/>
    <xf numFmtId="0" fontId="0" fillId="2" borderId="0" pivotButton="0" quotePrefix="0" xfId="0"/>
    <xf numFmtId="0" fontId="13" fillId="2" borderId="0" applyAlignment="1" pivotButton="0" quotePrefix="0" xfId="0">
      <alignment vertical="center" indent="1"/>
    </xf>
    <xf numFmtId="0" fontId="14" fillId="2" borderId="0" applyAlignment="1" pivotButton="0" quotePrefix="0" xfId="0">
      <alignment vertical="top" indent="1"/>
    </xf>
    <xf numFmtId="0" fontId="1" fillId="2" borderId="1" applyAlignment="1" pivotButton="0" quotePrefix="0" xfId="0">
      <alignment vertical="center" wrapText="1"/>
    </xf>
    <xf numFmtId="0" fontId="15" fillId="5" borderId="1" pivotButton="0" quotePrefix="0" xfId="0"/>
    <xf numFmtId="0" fontId="16" fillId="4" borderId="1" pivotButton="0" quotePrefix="0" xfId="0"/>
    <xf numFmtId="164" fontId="15" fillId="5" borderId="1" pivotButton="0" quotePrefix="0" xfId="0"/>
    <xf numFmtId="1" fontId="16" fillId="4" borderId="1" pivotButton="0" quotePrefix="0" xfId="0"/>
    <xf numFmtId="164" fontId="16" fillId="4" borderId="1" pivotButton="0" quotePrefix="0" xfId="0"/>
    <xf numFmtId="164" fontId="17" fillId="0" borderId="1" pivotButton="0" quotePrefix="0" xfId="0"/>
    <xf numFmtId="0" fontId="1" fillId="2" borderId="1" pivotButton="0" quotePrefix="0" xfId="0"/>
    <xf numFmtId="164" fontId="1" fillId="2" borderId="1" pivotButton="0" quotePrefix="0" xfId="0"/>
    <xf numFmtId="0" fontId="18" fillId="0" borderId="1" pivotButton="0" quotePrefix="0" xfId="0"/>
    <xf numFmtId="165" fontId="17" fillId="0" borderId="1" pivotButton="0" quotePrefix="0" xfId="0"/>
    <xf numFmtId="0" fontId="15" fillId="0" borderId="1" pivotButton="0" quotePrefix="0" xfId="0"/>
    <xf numFmtId="165" fontId="1" fillId="2" borderId="1" pivotButton="0" quotePrefix="0" xfId="0"/>
    <xf numFmtId="0" fontId="5" fillId="0" borderId="0" pivotButton="0" quotePrefix="0" xfId="0"/>
    <xf numFmtId="0" fontId="6" fillId="0" borderId="1" pivotButton="0" quotePrefix="0" xfId="0"/>
    <xf numFmtId="164" fontId="18" fillId="0" borderId="1" pivotButton="0" quotePrefix="0" xfId="0"/>
    <xf numFmtId="0" fontId="19" fillId="0" borderId="1" pivotButton="0" quotePrefix="0" xfId="0"/>
    <xf numFmtId="0" fontId="2" fillId="0" borderId="1" pivotButton="0" quotePrefix="0" xfId="0"/>
    <xf numFmtId="0" fontId="17" fillId="0" borderId="1" pivotButton="0" quotePrefix="0" xfId="0"/>
    <xf numFmtId="0" fontId="6" fillId="0" borderId="0" pivotButton="0" quotePrefix="0" xfId="0"/>
    <xf numFmtId="166" fontId="16" fillId="4" borderId="1" pivotButton="0" quotePrefix="0" xfId="0"/>
    <xf numFmtId="0" fontId="19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17" fillId="0" borderId="0" pivotButton="0" quotePrefix="0" xfId="0"/>
    <xf numFmtId="0" fontId="2" fillId="0" borderId="1" applyAlignment="1" pivotButton="0" quotePrefix="0" xfId="0">
      <alignment vertical="top" wrapText="1"/>
    </xf>
    <xf numFmtId="0" fontId="6" fillId="5" borderId="1" pivotButton="0" quotePrefix="0" xfId="0"/>
    <xf numFmtId="0" fontId="2" fillId="5" borderId="1" pivotButton="0" quotePrefix="0" xfId="0"/>
    <xf numFmtId="0" fontId="2" fillId="5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DEB"/>
          <bgColor rgb="00FBED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3906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B2C44"/>
    <outlinePr summaryBelow="1" summaryRight="1"/>
    <pageSetUpPr fitToPage="1"/>
  </sheetPr>
  <dimension ref="A4:C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 ht="44" customHeight="1"/>
    <row r="4" ht="4" customHeight="1">
      <c r="A4" s="1" t="n"/>
      <c r="B4" s="1" t="n"/>
      <c r="C4" s="1" t="n"/>
    </row>
    <row r="6">
      <c r="B6" s="2" t="inlineStr">
        <is>
          <t>Exterior Maintenance Budget Worksheet</t>
        </is>
      </c>
    </row>
    <row r="7">
      <c r="B7" s="3" t="inlineStr">
        <is>
          <t>Turn your buildings, services and cadences into an annual exterior maintenance budget you can defend line by line.</t>
        </is>
      </c>
    </row>
    <row r="9">
      <c r="B9" s="4" t="inlineStr">
        <is>
          <t>How to use it</t>
        </is>
      </c>
      <c r="C9" s="5" t="n"/>
    </row>
    <row r="10">
      <c r="B10" s="6" t="inlineStr">
        <is>
          <t>1. Buildings</t>
        </is>
      </c>
      <c r="C10" s="7" t="inlineStr">
        <is>
          <t>List each building once, with its property type and height tier.</t>
        </is>
      </c>
    </row>
    <row r="11">
      <c r="B11" s="6" t="inlineStr">
        <is>
          <t>2. Budget</t>
        </is>
      </c>
      <c r="C11" s="7" t="inlineStr">
        <is>
          <t>One row per service per building. Pick the building, service, spend tier, season and classification, then enter visits per year, cost per visit, add-ons and any one-time charges.</t>
        </is>
      </c>
    </row>
    <row r="12">
      <c r="B12" s="6" t="inlineStr">
        <is>
          <t>3. Summary</t>
        </is>
      </c>
      <c r="C12" s="7" t="inlineStr">
        <is>
          <t>Totals by building, spend tier, quarter and classification update automatically. Use it for budget reviews.</t>
        </is>
      </c>
    </row>
    <row r="13">
      <c r="B13" s="6" t="inlineStr">
        <is>
          <t>4. Five-Year Plan</t>
        </is>
      </c>
      <c r="C13" s="7" t="inlineStr">
        <is>
          <t>Year 1 is the Budget tab. Set an escalation to carry the recurring program forward, then add periodic items in the years they fall due: anchor certification, planned restoration by elevation, reassessments.</t>
        </is>
      </c>
    </row>
    <row r="14">
      <c r="B14" s="6" t="inlineStr">
        <is>
          <t>5. Reference</t>
        </is>
      </c>
      <c r="C14" s="7" t="inlineStr">
        <is>
          <t>S&amp;K's starting cadences by property type, from the website's planning center. A starting point; your local team tailors them.</t>
        </is>
      </c>
    </row>
    <row r="16">
      <c r="B16" s="4" t="inlineStr">
        <is>
          <t>Color legend</t>
        </is>
      </c>
      <c r="C16" s="5" t="n"/>
    </row>
    <row r="17">
      <c r="B17" s="8" t="inlineStr">
        <is>
          <t>Blue text, light blue fill</t>
        </is>
      </c>
      <c r="C17" s="7" t="inlineStr">
        <is>
          <t>Your inputs. Type or pick from the list.</t>
        </is>
      </c>
    </row>
    <row r="18">
      <c r="B18" s="9" t="inlineStr">
        <is>
          <t>Black text</t>
        </is>
      </c>
      <c r="C18" s="7" t="inlineStr">
        <is>
          <t>Formulas. Do not overwrite them.</t>
        </is>
      </c>
    </row>
    <row r="19">
      <c r="B19" s="10" t="inlineStr">
        <is>
          <t>Green text</t>
        </is>
      </c>
      <c r="C19" s="7" t="inlineStr">
        <is>
          <t>Pulled from another tab.</t>
        </is>
      </c>
    </row>
    <row r="20">
      <c r="B20" s="11" t="inlineStr">
        <is>
          <t>Grey italic row</t>
        </is>
      </c>
      <c r="C20" s="7" t="inlineStr">
        <is>
          <t>Example only. It is not counted in any total. Illustrative numbers, not S&amp;K pricing.</t>
        </is>
      </c>
    </row>
    <row r="22">
      <c r="B22" s="4" t="inlineStr">
        <is>
          <t>Spend tiers</t>
        </is>
      </c>
      <c r="C22" s="5" t="n"/>
    </row>
    <row r="23">
      <c r="B23" s="6" t="inlineStr">
        <is>
          <t>Required</t>
        </is>
      </c>
      <c r="C23" s="7" t="inlineStr">
        <is>
          <t>Compliance work that cannot be deferred: roof anchor inspection every year and certification at least every 10 years before rope descent work (OSHA 1910.27), and any inspections your city requires. Fund first.</t>
        </is>
      </c>
    </row>
    <row r="24">
      <c r="B24" s="6" t="inlineStr">
        <is>
          <t>Protective</t>
        </is>
      </c>
      <c r="C24" s="7" t="inlineStr">
        <is>
          <t>Work that prevents damage: cleaning often enough that minerals never etch the glass, gutters, walkway washing, restoration before replacement. Fund next; deferral turns into capital cost.</t>
        </is>
      </c>
    </row>
    <row r="25">
      <c r="B25" s="6" t="inlineStr">
        <is>
          <t>Presentational</t>
        </is>
      </c>
      <c r="C25" s="7" t="inlineStr">
        <is>
          <t>Extra cadence for image: monthly lobbies, pre-event cleans, curb appeal. Fund to the standard the building competes on.</t>
        </is>
      </c>
    </row>
    <row r="27">
      <c r="B27" s="4" t="inlineStr">
        <is>
          <t>Notes</t>
        </is>
      </c>
      <c r="C27" s="5" t="n"/>
    </row>
    <row r="28">
      <c r="B28" s="6" t="inlineStr">
        <is>
          <t>Quarters</t>
        </is>
      </c>
      <c r="C28" s="7" t="inlineStr">
        <is>
          <t>Seasons map to quarters: Winter = Q1, Spring = Q2, Summer = Q3, Fall = Q4. Year-round work is split evenly across all four.</t>
        </is>
      </c>
    </row>
    <row r="29">
      <c r="B29" s="6" t="inlineStr">
        <is>
          <t>Classification</t>
        </is>
      </c>
      <c r="C29" s="7" t="inlineStr">
        <is>
          <t>Operating vs. capital is a starting point. Confirm treatment with your accountant.</t>
        </is>
      </c>
    </row>
    <row r="30">
      <c r="B30" s="6" t="inlineStr">
        <is>
          <t>Peak season</t>
        </is>
      </c>
      <c r="C30" s="7" t="inlineStr">
        <is>
          <t>Summer is peak season for high-rise and rope-access work. Book those dates early.</t>
        </is>
      </c>
    </row>
    <row r="32">
      <c r="B32" s="4" t="inlineStr">
        <is>
          <t>Get a quote</t>
        </is>
      </c>
      <c r="C32" s="5" t="n"/>
    </row>
    <row r="33">
      <c r="B33" s="6" t="inlineStr">
        <is>
          <t>S&amp;K Building Services</t>
        </is>
      </c>
      <c r="C33" s="7" t="inlineStr">
        <is>
          <t>Share your buildings and our local team will turn them into a tailored annual plan and a quote.</t>
        </is>
      </c>
    </row>
    <row r="34">
      <c r="B34" s="6" t="inlineStr">
        <is>
          <t>Call</t>
        </is>
      </c>
      <c r="C34" s="7" t="inlineStr">
        <is>
          <t>(317) 635-5305</t>
        </is>
      </c>
    </row>
    <row r="35">
      <c r="B35" s="6" t="inlineStr">
        <is>
          <t>Web</t>
        </is>
      </c>
      <c r="C35" s="7" t="inlineStr">
        <is>
          <t>skbuildingservices.com</t>
        </is>
      </c>
    </row>
    <row r="37">
      <c r="B37" s="12" t="inlineStr">
        <is>
          <t>©2026 S&amp;K Building Services, Inc.</t>
        </is>
      </c>
    </row>
  </sheetData>
  <pageMargins left="0.75" right="0.75" top="1" bottom="1" header="0.5" footer="0.5"/>
  <pageSetup orientation="portrait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426DAD"/>
    <outlinePr summaryBelow="1" summaryRight="1"/>
    <pageSetUpPr fitToPage="1"/>
  </sheetPr>
  <dimension ref="A1:F3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20" customWidth="1" min="3" max="3"/>
    <col width="22" customWidth="1" min="4" max="4"/>
    <col width="18" customWidth="1" min="5" max="5"/>
    <col width="36" customWidth="1" min="6" max="6"/>
  </cols>
  <sheetData>
    <row r="1" ht="8" customHeight="1">
      <c r="A1" s="13" t="n"/>
      <c r="B1" s="13" t="n"/>
      <c r="C1" s="13" t="n"/>
      <c r="D1" s="13" t="n"/>
      <c r="E1" s="13" t="n"/>
      <c r="F1" s="13" t="n"/>
    </row>
    <row r="2" ht="30" customHeight="1">
      <c r="A2" s="14" t="inlineStr">
        <is>
          <t>Buildings</t>
        </is>
      </c>
      <c r="B2" s="13" t="n"/>
      <c r="C2" s="13" t="n"/>
      <c r="D2" s="13" t="n"/>
      <c r="E2" s="13" t="n"/>
      <c r="F2" s="13" t="n"/>
    </row>
    <row r="3" ht="20" customHeight="1">
      <c r="A3" s="15" t="inlineStr">
        <is>
          <t>List each building once. These names feed the Building list on the Budget tab.</t>
        </is>
      </c>
      <c r="B3" s="13" t="n"/>
      <c r="C3" s="13" t="n"/>
      <c r="D3" s="13" t="n"/>
      <c r="E3" s="13" t="n"/>
      <c r="F3" s="13" t="n"/>
    </row>
    <row r="4" ht="4" customHeight="1">
      <c r="A4" s="1" t="n"/>
      <c r="B4" s="1" t="n"/>
      <c r="C4" s="1" t="n"/>
      <c r="D4" s="1" t="n"/>
      <c r="E4" s="1" t="n"/>
      <c r="F4" s="1" t="n"/>
    </row>
    <row r="6" ht="30" customHeight="1">
      <c r="A6" s="16" t="inlineStr">
        <is>
          <t>Building</t>
        </is>
      </c>
      <c r="B6" s="16" t="inlineStr">
        <is>
          <t>Address</t>
        </is>
      </c>
      <c r="C6" s="16" t="inlineStr">
        <is>
          <t>City, State</t>
        </is>
      </c>
      <c r="D6" s="16" t="inlineStr">
        <is>
          <t>Property type</t>
        </is>
      </c>
      <c r="E6" s="16" t="inlineStr">
        <is>
          <t>Height tier</t>
        </is>
      </c>
      <c r="F6" s="16" t="inlineStr">
        <is>
          <t>Notes</t>
        </is>
      </c>
    </row>
    <row r="7">
      <c r="A7" s="17" t="inlineStr">
        <is>
          <t>Example: 100 Main Street</t>
        </is>
      </c>
      <c r="B7" s="17" t="inlineStr">
        <is>
          <t>100 Main St</t>
        </is>
      </c>
      <c r="C7" s="17" t="inlineStr">
        <is>
          <t>Indianapolis, IN</t>
        </is>
      </c>
      <c r="D7" s="17" t="inlineStr">
        <is>
          <t>Office / CRE</t>
        </is>
      </c>
      <c r="E7" s="17" t="inlineStr">
        <is>
          <t>Mid-rise (4-7)</t>
        </is>
      </c>
      <c r="F7" s="17" t="inlineStr">
        <is>
          <t>Illustrative row, not counted</t>
        </is>
      </c>
    </row>
    <row r="8">
      <c r="A8" s="18" t="n"/>
      <c r="B8" s="18" t="n"/>
      <c r="C8" s="18" t="n"/>
      <c r="D8" s="18" t="n"/>
      <c r="E8" s="18" t="n"/>
      <c r="F8" s="18" t="n"/>
    </row>
    <row r="9">
      <c r="A9" s="18" t="n"/>
      <c r="B9" s="18" t="n"/>
      <c r="C9" s="18" t="n"/>
      <c r="D9" s="18" t="n"/>
      <c r="E9" s="18" t="n"/>
      <c r="F9" s="18" t="n"/>
    </row>
    <row r="10">
      <c r="A10" s="18" t="n"/>
      <c r="B10" s="18" t="n"/>
      <c r="C10" s="18" t="n"/>
      <c r="D10" s="18" t="n"/>
      <c r="E10" s="18" t="n"/>
      <c r="F10" s="18" t="n"/>
    </row>
    <row r="11">
      <c r="A11" s="18" t="n"/>
      <c r="B11" s="18" t="n"/>
      <c r="C11" s="18" t="n"/>
      <c r="D11" s="18" t="n"/>
      <c r="E11" s="18" t="n"/>
      <c r="F11" s="18" t="n"/>
    </row>
    <row r="12">
      <c r="A12" s="18" t="n"/>
      <c r="B12" s="18" t="n"/>
      <c r="C12" s="18" t="n"/>
      <c r="D12" s="18" t="n"/>
      <c r="E12" s="18" t="n"/>
      <c r="F12" s="18" t="n"/>
    </row>
    <row r="13">
      <c r="A13" s="18" t="n"/>
      <c r="B13" s="18" t="n"/>
      <c r="C13" s="18" t="n"/>
      <c r="D13" s="18" t="n"/>
      <c r="E13" s="18" t="n"/>
      <c r="F13" s="18" t="n"/>
    </row>
    <row r="14">
      <c r="A14" s="18" t="n"/>
      <c r="B14" s="18" t="n"/>
      <c r="C14" s="18" t="n"/>
      <c r="D14" s="18" t="n"/>
      <c r="E14" s="18" t="n"/>
      <c r="F14" s="18" t="n"/>
    </row>
    <row r="15">
      <c r="A15" s="18" t="n"/>
      <c r="B15" s="18" t="n"/>
      <c r="C15" s="18" t="n"/>
      <c r="D15" s="18" t="n"/>
      <c r="E15" s="18" t="n"/>
      <c r="F15" s="18" t="n"/>
    </row>
    <row r="16">
      <c r="A16" s="18" t="n"/>
      <c r="B16" s="18" t="n"/>
      <c r="C16" s="18" t="n"/>
      <c r="D16" s="18" t="n"/>
      <c r="E16" s="18" t="n"/>
      <c r="F16" s="18" t="n"/>
    </row>
    <row r="17">
      <c r="A17" s="18" t="n"/>
      <c r="B17" s="18" t="n"/>
      <c r="C17" s="18" t="n"/>
      <c r="D17" s="18" t="n"/>
      <c r="E17" s="18" t="n"/>
      <c r="F17" s="18" t="n"/>
    </row>
    <row r="18">
      <c r="A18" s="18" t="n"/>
      <c r="B18" s="18" t="n"/>
      <c r="C18" s="18" t="n"/>
      <c r="D18" s="18" t="n"/>
      <c r="E18" s="18" t="n"/>
      <c r="F18" s="18" t="n"/>
    </row>
    <row r="19">
      <c r="A19" s="18" t="n"/>
      <c r="B19" s="18" t="n"/>
      <c r="C19" s="18" t="n"/>
      <c r="D19" s="18" t="n"/>
      <c r="E19" s="18" t="n"/>
      <c r="F19" s="18" t="n"/>
    </row>
    <row r="20">
      <c r="A20" s="18" t="n"/>
      <c r="B20" s="18" t="n"/>
      <c r="C20" s="18" t="n"/>
      <c r="D20" s="18" t="n"/>
      <c r="E20" s="18" t="n"/>
      <c r="F20" s="18" t="n"/>
    </row>
    <row r="21">
      <c r="A21" s="18" t="n"/>
      <c r="B21" s="18" t="n"/>
      <c r="C21" s="18" t="n"/>
      <c r="D21" s="18" t="n"/>
      <c r="E21" s="18" t="n"/>
      <c r="F21" s="18" t="n"/>
    </row>
    <row r="22">
      <c r="A22" s="18" t="n"/>
      <c r="B22" s="18" t="n"/>
      <c r="C22" s="18" t="n"/>
      <c r="D22" s="18" t="n"/>
      <c r="E22" s="18" t="n"/>
      <c r="F22" s="18" t="n"/>
    </row>
    <row r="23">
      <c r="A23" s="18" t="n"/>
      <c r="B23" s="18" t="n"/>
      <c r="C23" s="18" t="n"/>
      <c r="D23" s="18" t="n"/>
      <c r="E23" s="18" t="n"/>
      <c r="F23" s="18" t="n"/>
    </row>
    <row r="24">
      <c r="A24" s="18" t="n"/>
      <c r="B24" s="18" t="n"/>
      <c r="C24" s="18" t="n"/>
      <c r="D24" s="18" t="n"/>
      <c r="E24" s="18" t="n"/>
      <c r="F24" s="18" t="n"/>
    </row>
    <row r="25">
      <c r="A25" s="18" t="n"/>
      <c r="B25" s="18" t="n"/>
      <c r="C25" s="18" t="n"/>
      <c r="D25" s="18" t="n"/>
      <c r="E25" s="18" t="n"/>
      <c r="F25" s="18" t="n"/>
    </row>
    <row r="26">
      <c r="A26" s="18" t="n"/>
      <c r="B26" s="18" t="n"/>
      <c r="C26" s="18" t="n"/>
      <c r="D26" s="18" t="n"/>
      <c r="E26" s="18" t="n"/>
      <c r="F26" s="18" t="n"/>
    </row>
    <row r="27">
      <c r="A27" s="18" t="n"/>
      <c r="B27" s="18" t="n"/>
      <c r="C27" s="18" t="n"/>
      <c r="D27" s="18" t="n"/>
      <c r="E27" s="18" t="n"/>
      <c r="F27" s="18" t="n"/>
    </row>
    <row r="28">
      <c r="A28" s="18" t="n"/>
      <c r="B28" s="18" t="n"/>
      <c r="C28" s="18" t="n"/>
      <c r="D28" s="18" t="n"/>
      <c r="E28" s="18" t="n"/>
      <c r="F28" s="18" t="n"/>
    </row>
    <row r="29">
      <c r="A29" s="18" t="n"/>
      <c r="B29" s="18" t="n"/>
      <c r="C29" s="18" t="n"/>
      <c r="D29" s="18" t="n"/>
      <c r="E29" s="18" t="n"/>
      <c r="F29" s="18" t="n"/>
    </row>
    <row r="30">
      <c r="A30" s="18" t="n"/>
      <c r="B30" s="18" t="n"/>
      <c r="C30" s="18" t="n"/>
      <c r="D30" s="18" t="n"/>
      <c r="E30" s="18" t="n"/>
      <c r="F30" s="18" t="n"/>
    </row>
    <row r="31">
      <c r="A31" s="18" t="n"/>
      <c r="B31" s="18" t="n"/>
      <c r="C31" s="18" t="n"/>
      <c r="D31" s="18" t="n"/>
      <c r="E31" s="18" t="n"/>
      <c r="F31" s="18" t="n"/>
    </row>
    <row r="32">
      <c r="A32" s="18" t="n"/>
      <c r="B32" s="18" t="n"/>
      <c r="C32" s="18" t="n"/>
      <c r="D32" s="18" t="n"/>
      <c r="E32" s="18" t="n"/>
      <c r="F32" s="18" t="n"/>
    </row>
    <row r="33">
      <c r="A33" s="18" t="n"/>
      <c r="B33" s="18" t="n"/>
      <c r="C33" s="18" t="n"/>
      <c r="D33" s="18" t="n"/>
      <c r="E33" s="18" t="n"/>
      <c r="F33" s="18" t="n"/>
    </row>
    <row r="34">
      <c r="A34" s="18" t="n"/>
      <c r="B34" s="18" t="n"/>
      <c r="C34" s="18" t="n"/>
      <c r="D34" s="18" t="n"/>
      <c r="E34" s="18" t="n"/>
      <c r="F34" s="18" t="n"/>
    </row>
    <row r="35">
      <c r="A35" s="18" t="n"/>
      <c r="B35" s="18" t="n"/>
      <c r="C35" s="18" t="n"/>
      <c r="D35" s="18" t="n"/>
      <c r="E35" s="18" t="n"/>
      <c r="F35" s="18" t="n"/>
    </row>
    <row r="36">
      <c r="A36" s="18" t="n"/>
      <c r="B36" s="18" t="n"/>
      <c r="C36" s="18" t="n"/>
      <c r="D36" s="18" t="n"/>
      <c r="E36" s="18" t="n"/>
      <c r="F36" s="18" t="n"/>
    </row>
    <row r="37">
      <c r="A37" s="18" t="n"/>
      <c r="B37" s="18" t="n"/>
      <c r="C37" s="18" t="n"/>
      <c r="D37" s="18" t="n"/>
      <c r="E37" s="18" t="n"/>
      <c r="F37" s="18" t="n"/>
    </row>
  </sheetData>
  <dataValidations count="2">
    <dataValidation sqref="D8:D37" showDropDown="0" showInputMessage="1" showErrorMessage="1" allowBlank="1" errorTitle="Not on the list" error="Pick a value from the list." promptTitle="Choose from the list" prompt="Property type" type="list">
      <formula1>=Lists!$E$2:$E$10</formula1>
    </dataValidation>
    <dataValidation sqref="E8:E37" showDropDown="0" showInputMessage="1" showErrorMessage="1" allowBlank="1" errorTitle="Not on the list" error="Pick a value from the list." promptTitle="Choose from the list" prompt="Height tier" type="list">
      <formula1>=Lists!$F$2:$F$5</formula1>
    </dataValidation>
  </dataValidations>
  <pageMargins left="0.75" right="0.75" top="1" bottom="1" header="0.5" footer="0.5"/>
  <pageSetup orientation="landscape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26DAD"/>
    <outlinePr summaryBelow="1" summaryRight="1"/>
    <pageSetUpPr fitToPage="1"/>
  </sheetPr>
  <dimension ref="A1:O12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8" customWidth="1" min="2" max="2"/>
    <col width="15" customWidth="1" min="3" max="3"/>
    <col width="12" customWidth="1" min="4" max="4"/>
    <col width="14" customWidth="1" min="5" max="5"/>
    <col width="10" customWidth="1" min="6" max="6"/>
    <col width="13" customWidth="1" min="7" max="7"/>
    <col width="14" customWidth="1" min="8" max="8"/>
    <col width="15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34" customWidth="1" min="15" max="15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3" t="n"/>
      <c r="M1" s="13" t="n"/>
      <c r="N1" s="13" t="n"/>
      <c r="O1" s="13" t="n"/>
    </row>
    <row r="2" ht="30" customHeight="1">
      <c r="A2" s="14" t="inlineStr">
        <is>
          <t>Budget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3" t="n"/>
    </row>
    <row r="3" ht="20" customHeight="1">
      <c r="A3" s="15" t="inlineStr">
        <is>
          <t>One row per service per building. Blue cells are yours; totals and quarters calculate.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6" ht="30" customHeight="1">
      <c r="A6" s="16" t="inlineStr">
        <is>
          <t>Building</t>
        </is>
      </c>
      <c r="B6" s="16" t="inlineStr">
        <is>
          <t>Service</t>
        </is>
      </c>
      <c r="C6" s="16" t="inlineStr">
        <is>
          <t>Spend tier</t>
        </is>
      </c>
      <c r="D6" s="16" t="inlineStr">
        <is>
          <t>Season</t>
        </is>
      </c>
      <c r="E6" s="16" t="inlineStr">
        <is>
          <t>Classification</t>
        </is>
      </c>
      <c r="F6" s="16" t="inlineStr">
        <is>
          <t>Visits per year</t>
        </is>
      </c>
      <c r="G6" s="16" t="inlineStr">
        <is>
          <t>Cost per visit ($)</t>
        </is>
      </c>
      <c r="H6" s="16" t="inlineStr">
        <is>
          <t>Add-ons per year ($)</t>
        </is>
      </c>
      <c r="I6" s="16" t="inlineStr">
        <is>
          <t>One-time or mobilization ($)</t>
        </is>
      </c>
      <c r="J6" s="16" t="inlineStr">
        <is>
          <t>Annual cost ($)</t>
        </is>
      </c>
      <c r="K6" s="16" t="inlineStr">
        <is>
          <t>Q1 ($)</t>
        </is>
      </c>
      <c r="L6" s="16" t="inlineStr">
        <is>
          <t>Q2 ($)</t>
        </is>
      </c>
      <c r="M6" s="16" t="inlineStr">
        <is>
          <t>Q3 ($)</t>
        </is>
      </c>
      <c r="N6" s="16" t="inlineStr">
        <is>
          <t>Q4 ($)</t>
        </is>
      </c>
      <c r="O6" s="16" t="inlineStr">
        <is>
          <t>Notes</t>
        </is>
      </c>
    </row>
    <row r="7">
      <c r="A7" s="17" t="inlineStr">
        <is>
          <t>Example: 100 Main Street</t>
        </is>
      </c>
      <c r="B7" s="17" t="inlineStr">
        <is>
          <t>Window cleaning, exterior</t>
        </is>
      </c>
      <c r="C7" s="17" t="inlineStr">
        <is>
          <t>Protective</t>
        </is>
      </c>
      <c r="D7" s="17" t="inlineStr">
        <is>
          <t>Year-round</t>
        </is>
      </c>
      <c r="E7" s="17" t="inlineStr">
        <is>
          <t>Operating</t>
        </is>
      </c>
      <c r="F7" s="17" t="n">
        <v>4</v>
      </c>
      <c r="G7" s="19" t="n">
        <v>1000</v>
      </c>
      <c r="H7" s="19" t="n">
        <v>0</v>
      </c>
      <c r="I7" s="19" t="n">
        <v>0</v>
      </c>
      <c r="J7" s="19">
        <f>IF(COUNT(F7:I7)=0,"",F7*G7+H7+I7)</f>
        <v/>
      </c>
      <c r="K7" s="19">
        <f>IF(J7="","",IF($D7="Year-round",J7/4,IF($D7="Winter",J7,0)))</f>
        <v/>
      </c>
      <c r="L7" s="19">
        <f>IF(J7="","",IF($D7="Year-round",J7/4,IF($D7="Spring",J7,0)))</f>
        <v/>
      </c>
      <c r="M7" s="19">
        <f>IF(J7="","",IF($D7="Year-round",J7/4,IF($D7="Summer",J7,0)))</f>
        <v/>
      </c>
      <c r="N7" s="19">
        <f>IF(J7="","",IF($D7="Year-round",J7/4,IF($D7="Fall",J7,0)))</f>
        <v/>
      </c>
      <c r="O7" s="17" t="inlineStr">
        <is>
          <t>Illustrative row, not counted</t>
        </is>
      </c>
    </row>
    <row r="8">
      <c r="A8" s="18" t="n"/>
      <c r="B8" s="18" t="n"/>
      <c r="C8" s="18" t="n"/>
      <c r="D8" s="18" t="n"/>
      <c r="E8" s="18" t="n"/>
      <c r="F8" s="20" t="n"/>
      <c r="G8" s="21" t="n"/>
      <c r="H8" s="21" t="n"/>
      <c r="I8" s="21" t="n"/>
      <c r="J8" s="22">
        <f>IF(COUNT(F8:I8)=0,"",F8*G8+H8+I8)</f>
        <v/>
      </c>
      <c r="K8" s="22">
        <f>IF(J8="","",IF($D8="Year-round",J8/4,IF($D8="Winter",J8,0)))</f>
        <v/>
      </c>
      <c r="L8" s="22">
        <f>IF(J8="","",IF($D8="Year-round",J8/4,IF($D8="Spring",J8,0)))</f>
        <v/>
      </c>
      <c r="M8" s="22">
        <f>IF(J8="","",IF($D8="Year-round",J8/4,IF($D8="Summer",J8,0)))</f>
        <v/>
      </c>
      <c r="N8" s="22">
        <f>IF(J8="","",IF($D8="Year-round",J8/4,IF($D8="Fall",J8,0)))</f>
        <v/>
      </c>
      <c r="O8" s="18" t="n"/>
    </row>
    <row r="9">
      <c r="A9" s="18" t="n"/>
      <c r="B9" s="18" t="n"/>
      <c r="C9" s="18" t="n"/>
      <c r="D9" s="18" t="n"/>
      <c r="E9" s="18" t="n"/>
      <c r="F9" s="20" t="n"/>
      <c r="G9" s="21" t="n"/>
      <c r="H9" s="21" t="n"/>
      <c r="I9" s="21" t="n"/>
      <c r="J9" s="22">
        <f>IF(COUNT(F9:I9)=0,"",F9*G9+H9+I9)</f>
        <v/>
      </c>
      <c r="K9" s="22">
        <f>IF(J9="","",IF($D9="Year-round",J9/4,IF($D9="Winter",J9,0)))</f>
        <v/>
      </c>
      <c r="L9" s="22">
        <f>IF(J9="","",IF($D9="Year-round",J9/4,IF($D9="Spring",J9,0)))</f>
        <v/>
      </c>
      <c r="M9" s="22">
        <f>IF(J9="","",IF($D9="Year-round",J9/4,IF($D9="Summer",J9,0)))</f>
        <v/>
      </c>
      <c r="N9" s="22">
        <f>IF(J9="","",IF($D9="Year-round",J9/4,IF($D9="Fall",J9,0)))</f>
        <v/>
      </c>
      <c r="O9" s="18" t="n"/>
    </row>
    <row r="10">
      <c r="A10" s="18" t="n"/>
      <c r="B10" s="18" t="n"/>
      <c r="C10" s="18" t="n"/>
      <c r="D10" s="18" t="n"/>
      <c r="E10" s="18" t="n"/>
      <c r="F10" s="20" t="n"/>
      <c r="G10" s="21" t="n"/>
      <c r="H10" s="21" t="n"/>
      <c r="I10" s="21" t="n"/>
      <c r="J10" s="22">
        <f>IF(COUNT(F10:I10)=0,"",F10*G10+H10+I10)</f>
        <v/>
      </c>
      <c r="K10" s="22">
        <f>IF(J10="","",IF($D10="Year-round",J10/4,IF($D10="Winter",J10,0)))</f>
        <v/>
      </c>
      <c r="L10" s="22">
        <f>IF(J10="","",IF($D10="Year-round",J10/4,IF($D10="Spring",J10,0)))</f>
        <v/>
      </c>
      <c r="M10" s="22">
        <f>IF(J10="","",IF($D10="Year-round",J10/4,IF($D10="Summer",J10,0)))</f>
        <v/>
      </c>
      <c r="N10" s="22">
        <f>IF(J10="","",IF($D10="Year-round",J10/4,IF($D10="Fall",J10,0)))</f>
        <v/>
      </c>
      <c r="O10" s="18" t="n"/>
    </row>
    <row r="11">
      <c r="A11" s="18" t="n"/>
      <c r="B11" s="18" t="n"/>
      <c r="C11" s="18" t="n"/>
      <c r="D11" s="18" t="n"/>
      <c r="E11" s="18" t="n"/>
      <c r="F11" s="20" t="n"/>
      <c r="G11" s="21" t="n"/>
      <c r="H11" s="21" t="n"/>
      <c r="I11" s="21" t="n"/>
      <c r="J11" s="22">
        <f>IF(COUNT(F11:I11)=0,"",F11*G11+H11+I11)</f>
        <v/>
      </c>
      <c r="K11" s="22">
        <f>IF(J11="","",IF($D11="Year-round",J11/4,IF($D11="Winter",J11,0)))</f>
        <v/>
      </c>
      <c r="L11" s="22">
        <f>IF(J11="","",IF($D11="Year-round",J11/4,IF($D11="Spring",J11,0)))</f>
        <v/>
      </c>
      <c r="M11" s="22">
        <f>IF(J11="","",IF($D11="Year-round",J11/4,IF($D11="Summer",J11,0)))</f>
        <v/>
      </c>
      <c r="N11" s="22">
        <f>IF(J11="","",IF($D11="Year-round",J11/4,IF($D11="Fall",J11,0)))</f>
        <v/>
      </c>
      <c r="O11" s="18" t="n"/>
    </row>
    <row r="12">
      <c r="A12" s="18" t="n"/>
      <c r="B12" s="18" t="n"/>
      <c r="C12" s="18" t="n"/>
      <c r="D12" s="18" t="n"/>
      <c r="E12" s="18" t="n"/>
      <c r="F12" s="20" t="n"/>
      <c r="G12" s="21" t="n"/>
      <c r="H12" s="21" t="n"/>
      <c r="I12" s="21" t="n"/>
      <c r="J12" s="22">
        <f>IF(COUNT(F12:I12)=0,"",F12*G12+H12+I12)</f>
        <v/>
      </c>
      <c r="K12" s="22">
        <f>IF(J12="","",IF($D12="Year-round",J12/4,IF($D12="Winter",J12,0)))</f>
        <v/>
      </c>
      <c r="L12" s="22">
        <f>IF(J12="","",IF($D12="Year-round",J12/4,IF($D12="Spring",J12,0)))</f>
        <v/>
      </c>
      <c r="M12" s="22">
        <f>IF(J12="","",IF($D12="Year-round",J12/4,IF($D12="Summer",J12,0)))</f>
        <v/>
      </c>
      <c r="N12" s="22">
        <f>IF(J12="","",IF($D12="Year-round",J12/4,IF($D12="Fall",J12,0)))</f>
        <v/>
      </c>
      <c r="O12" s="18" t="n"/>
    </row>
    <row r="13">
      <c r="A13" s="18" t="n"/>
      <c r="B13" s="18" t="n"/>
      <c r="C13" s="18" t="n"/>
      <c r="D13" s="18" t="n"/>
      <c r="E13" s="18" t="n"/>
      <c r="F13" s="20" t="n"/>
      <c r="G13" s="21" t="n"/>
      <c r="H13" s="21" t="n"/>
      <c r="I13" s="21" t="n"/>
      <c r="J13" s="22">
        <f>IF(COUNT(F13:I13)=0,"",F13*G13+H13+I13)</f>
        <v/>
      </c>
      <c r="K13" s="22">
        <f>IF(J13="","",IF($D13="Year-round",J13/4,IF($D13="Winter",J13,0)))</f>
        <v/>
      </c>
      <c r="L13" s="22">
        <f>IF(J13="","",IF($D13="Year-round",J13/4,IF($D13="Spring",J13,0)))</f>
        <v/>
      </c>
      <c r="M13" s="22">
        <f>IF(J13="","",IF($D13="Year-round",J13/4,IF($D13="Summer",J13,0)))</f>
        <v/>
      </c>
      <c r="N13" s="22">
        <f>IF(J13="","",IF($D13="Year-round",J13/4,IF($D13="Fall",J13,0)))</f>
        <v/>
      </c>
      <c r="O13" s="18" t="n"/>
    </row>
    <row r="14">
      <c r="A14" s="18" t="n"/>
      <c r="B14" s="18" t="n"/>
      <c r="C14" s="18" t="n"/>
      <c r="D14" s="18" t="n"/>
      <c r="E14" s="18" t="n"/>
      <c r="F14" s="20" t="n"/>
      <c r="G14" s="21" t="n"/>
      <c r="H14" s="21" t="n"/>
      <c r="I14" s="21" t="n"/>
      <c r="J14" s="22">
        <f>IF(COUNT(F14:I14)=0,"",F14*G14+H14+I14)</f>
        <v/>
      </c>
      <c r="K14" s="22">
        <f>IF(J14="","",IF($D14="Year-round",J14/4,IF($D14="Winter",J14,0)))</f>
        <v/>
      </c>
      <c r="L14" s="22">
        <f>IF(J14="","",IF($D14="Year-round",J14/4,IF($D14="Spring",J14,0)))</f>
        <v/>
      </c>
      <c r="M14" s="22">
        <f>IF(J14="","",IF($D14="Year-round",J14/4,IF($D14="Summer",J14,0)))</f>
        <v/>
      </c>
      <c r="N14" s="22">
        <f>IF(J14="","",IF($D14="Year-round",J14/4,IF($D14="Fall",J14,0)))</f>
        <v/>
      </c>
      <c r="O14" s="18" t="n"/>
    </row>
    <row r="15">
      <c r="A15" s="18" t="n"/>
      <c r="B15" s="18" t="n"/>
      <c r="C15" s="18" t="n"/>
      <c r="D15" s="18" t="n"/>
      <c r="E15" s="18" t="n"/>
      <c r="F15" s="20" t="n"/>
      <c r="G15" s="21" t="n"/>
      <c r="H15" s="21" t="n"/>
      <c r="I15" s="21" t="n"/>
      <c r="J15" s="22">
        <f>IF(COUNT(F15:I15)=0,"",F15*G15+H15+I15)</f>
        <v/>
      </c>
      <c r="K15" s="22">
        <f>IF(J15="","",IF($D15="Year-round",J15/4,IF($D15="Winter",J15,0)))</f>
        <v/>
      </c>
      <c r="L15" s="22">
        <f>IF(J15="","",IF($D15="Year-round",J15/4,IF($D15="Spring",J15,0)))</f>
        <v/>
      </c>
      <c r="M15" s="22">
        <f>IF(J15="","",IF($D15="Year-round",J15/4,IF($D15="Summer",J15,0)))</f>
        <v/>
      </c>
      <c r="N15" s="22">
        <f>IF(J15="","",IF($D15="Year-round",J15/4,IF($D15="Fall",J15,0)))</f>
        <v/>
      </c>
      <c r="O15" s="18" t="n"/>
    </row>
    <row r="16">
      <c r="A16" s="18" t="n"/>
      <c r="B16" s="18" t="n"/>
      <c r="C16" s="18" t="n"/>
      <c r="D16" s="18" t="n"/>
      <c r="E16" s="18" t="n"/>
      <c r="F16" s="20" t="n"/>
      <c r="G16" s="21" t="n"/>
      <c r="H16" s="21" t="n"/>
      <c r="I16" s="21" t="n"/>
      <c r="J16" s="22">
        <f>IF(COUNT(F16:I16)=0,"",F16*G16+H16+I16)</f>
        <v/>
      </c>
      <c r="K16" s="22">
        <f>IF(J16="","",IF($D16="Year-round",J16/4,IF($D16="Winter",J16,0)))</f>
        <v/>
      </c>
      <c r="L16" s="22">
        <f>IF(J16="","",IF($D16="Year-round",J16/4,IF($D16="Spring",J16,0)))</f>
        <v/>
      </c>
      <c r="M16" s="22">
        <f>IF(J16="","",IF($D16="Year-round",J16/4,IF($D16="Summer",J16,0)))</f>
        <v/>
      </c>
      <c r="N16" s="22">
        <f>IF(J16="","",IF($D16="Year-round",J16/4,IF($D16="Fall",J16,0)))</f>
        <v/>
      </c>
      <c r="O16" s="18" t="n"/>
    </row>
    <row r="17">
      <c r="A17" s="18" t="n"/>
      <c r="B17" s="18" t="n"/>
      <c r="C17" s="18" t="n"/>
      <c r="D17" s="18" t="n"/>
      <c r="E17" s="18" t="n"/>
      <c r="F17" s="20" t="n"/>
      <c r="G17" s="21" t="n"/>
      <c r="H17" s="21" t="n"/>
      <c r="I17" s="21" t="n"/>
      <c r="J17" s="22">
        <f>IF(COUNT(F17:I17)=0,"",F17*G17+H17+I17)</f>
        <v/>
      </c>
      <c r="K17" s="22">
        <f>IF(J17="","",IF($D17="Year-round",J17/4,IF($D17="Winter",J17,0)))</f>
        <v/>
      </c>
      <c r="L17" s="22">
        <f>IF(J17="","",IF($D17="Year-round",J17/4,IF($D17="Spring",J17,0)))</f>
        <v/>
      </c>
      <c r="M17" s="22">
        <f>IF(J17="","",IF($D17="Year-round",J17/4,IF($D17="Summer",J17,0)))</f>
        <v/>
      </c>
      <c r="N17" s="22">
        <f>IF(J17="","",IF($D17="Year-round",J17/4,IF($D17="Fall",J17,0)))</f>
        <v/>
      </c>
      <c r="O17" s="18" t="n"/>
    </row>
    <row r="18">
      <c r="A18" s="18" t="n"/>
      <c r="B18" s="18" t="n"/>
      <c r="C18" s="18" t="n"/>
      <c r="D18" s="18" t="n"/>
      <c r="E18" s="18" t="n"/>
      <c r="F18" s="20" t="n"/>
      <c r="G18" s="21" t="n"/>
      <c r="H18" s="21" t="n"/>
      <c r="I18" s="21" t="n"/>
      <c r="J18" s="22">
        <f>IF(COUNT(F18:I18)=0,"",F18*G18+H18+I18)</f>
        <v/>
      </c>
      <c r="K18" s="22">
        <f>IF(J18="","",IF($D18="Year-round",J18/4,IF($D18="Winter",J18,0)))</f>
        <v/>
      </c>
      <c r="L18" s="22">
        <f>IF(J18="","",IF($D18="Year-round",J18/4,IF($D18="Spring",J18,0)))</f>
        <v/>
      </c>
      <c r="M18" s="22">
        <f>IF(J18="","",IF($D18="Year-round",J18/4,IF($D18="Summer",J18,0)))</f>
        <v/>
      </c>
      <c r="N18" s="22">
        <f>IF(J18="","",IF($D18="Year-round",J18/4,IF($D18="Fall",J18,0)))</f>
        <v/>
      </c>
      <c r="O18" s="18" t="n"/>
    </row>
    <row r="19">
      <c r="A19" s="18" t="n"/>
      <c r="B19" s="18" t="n"/>
      <c r="C19" s="18" t="n"/>
      <c r="D19" s="18" t="n"/>
      <c r="E19" s="18" t="n"/>
      <c r="F19" s="20" t="n"/>
      <c r="G19" s="21" t="n"/>
      <c r="H19" s="21" t="n"/>
      <c r="I19" s="21" t="n"/>
      <c r="J19" s="22">
        <f>IF(COUNT(F19:I19)=0,"",F19*G19+H19+I19)</f>
        <v/>
      </c>
      <c r="K19" s="22">
        <f>IF(J19="","",IF($D19="Year-round",J19/4,IF($D19="Winter",J19,0)))</f>
        <v/>
      </c>
      <c r="L19" s="22">
        <f>IF(J19="","",IF($D19="Year-round",J19/4,IF($D19="Spring",J19,0)))</f>
        <v/>
      </c>
      <c r="M19" s="22">
        <f>IF(J19="","",IF($D19="Year-round",J19/4,IF($D19="Summer",J19,0)))</f>
        <v/>
      </c>
      <c r="N19" s="22">
        <f>IF(J19="","",IF($D19="Year-round",J19/4,IF($D19="Fall",J19,0)))</f>
        <v/>
      </c>
      <c r="O19" s="18" t="n"/>
    </row>
    <row r="20">
      <c r="A20" s="18" t="n"/>
      <c r="B20" s="18" t="n"/>
      <c r="C20" s="18" t="n"/>
      <c r="D20" s="18" t="n"/>
      <c r="E20" s="18" t="n"/>
      <c r="F20" s="20" t="n"/>
      <c r="G20" s="21" t="n"/>
      <c r="H20" s="21" t="n"/>
      <c r="I20" s="21" t="n"/>
      <c r="J20" s="22">
        <f>IF(COUNT(F20:I20)=0,"",F20*G20+H20+I20)</f>
        <v/>
      </c>
      <c r="K20" s="22">
        <f>IF(J20="","",IF($D20="Year-round",J20/4,IF($D20="Winter",J20,0)))</f>
        <v/>
      </c>
      <c r="L20" s="22">
        <f>IF(J20="","",IF($D20="Year-round",J20/4,IF($D20="Spring",J20,0)))</f>
        <v/>
      </c>
      <c r="M20" s="22">
        <f>IF(J20="","",IF($D20="Year-round",J20/4,IF($D20="Summer",J20,0)))</f>
        <v/>
      </c>
      <c r="N20" s="22">
        <f>IF(J20="","",IF($D20="Year-round",J20/4,IF($D20="Fall",J20,0)))</f>
        <v/>
      </c>
      <c r="O20" s="18" t="n"/>
    </row>
    <row r="21">
      <c r="A21" s="18" t="n"/>
      <c r="B21" s="18" t="n"/>
      <c r="C21" s="18" t="n"/>
      <c r="D21" s="18" t="n"/>
      <c r="E21" s="18" t="n"/>
      <c r="F21" s="20" t="n"/>
      <c r="G21" s="21" t="n"/>
      <c r="H21" s="21" t="n"/>
      <c r="I21" s="21" t="n"/>
      <c r="J21" s="22">
        <f>IF(COUNT(F21:I21)=0,"",F21*G21+H21+I21)</f>
        <v/>
      </c>
      <c r="K21" s="22">
        <f>IF(J21="","",IF($D21="Year-round",J21/4,IF($D21="Winter",J21,0)))</f>
        <v/>
      </c>
      <c r="L21" s="22">
        <f>IF(J21="","",IF($D21="Year-round",J21/4,IF($D21="Spring",J21,0)))</f>
        <v/>
      </c>
      <c r="M21" s="22">
        <f>IF(J21="","",IF($D21="Year-round",J21/4,IF($D21="Summer",J21,0)))</f>
        <v/>
      </c>
      <c r="N21" s="22">
        <f>IF(J21="","",IF($D21="Year-round",J21/4,IF($D21="Fall",J21,0)))</f>
        <v/>
      </c>
      <c r="O21" s="18" t="n"/>
    </row>
    <row r="22">
      <c r="A22" s="18" t="n"/>
      <c r="B22" s="18" t="n"/>
      <c r="C22" s="18" t="n"/>
      <c r="D22" s="18" t="n"/>
      <c r="E22" s="18" t="n"/>
      <c r="F22" s="20" t="n"/>
      <c r="G22" s="21" t="n"/>
      <c r="H22" s="21" t="n"/>
      <c r="I22" s="21" t="n"/>
      <c r="J22" s="22">
        <f>IF(COUNT(F22:I22)=0,"",F22*G22+H22+I22)</f>
        <v/>
      </c>
      <c r="K22" s="22">
        <f>IF(J22="","",IF($D22="Year-round",J22/4,IF($D22="Winter",J22,0)))</f>
        <v/>
      </c>
      <c r="L22" s="22">
        <f>IF(J22="","",IF($D22="Year-round",J22/4,IF($D22="Spring",J22,0)))</f>
        <v/>
      </c>
      <c r="M22" s="22">
        <f>IF(J22="","",IF($D22="Year-round",J22/4,IF($D22="Summer",J22,0)))</f>
        <v/>
      </c>
      <c r="N22" s="22">
        <f>IF(J22="","",IF($D22="Year-round",J22/4,IF($D22="Fall",J22,0)))</f>
        <v/>
      </c>
      <c r="O22" s="18" t="n"/>
    </row>
    <row r="23">
      <c r="A23" s="18" t="n"/>
      <c r="B23" s="18" t="n"/>
      <c r="C23" s="18" t="n"/>
      <c r="D23" s="18" t="n"/>
      <c r="E23" s="18" t="n"/>
      <c r="F23" s="20" t="n"/>
      <c r="G23" s="21" t="n"/>
      <c r="H23" s="21" t="n"/>
      <c r="I23" s="21" t="n"/>
      <c r="J23" s="22">
        <f>IF(COUNT(F23:I23)=0,"",F23*G23+H23+I23)</f>
        <v/>
      </c>
      <c r="K23" s="22">
        <f>IF(J23="","",IF($D23="Year-round",J23/4,IF($D23="Winter",J23,0)))</f>
        <v/>
      </c>
      <c r="L23" s="22">
        <f>IF(J23="","",IF($D23="Year-round",J23/4,IF($D23="Spring",J23,0)))</f>
        <v/>
      </c>
      <c r="M23" s="22">
        <f>IF(J23="","",IF($D23="Year-round",J23/4,IF($D23="Summer",J23,0)))</f>
        <v/>
      </c>
      <c r="N23" s="22">
        <f>IF(J23="","",IF($D23="Year-round",J23/4,IF($D23="Fall",J23,0)))</f>
        <v/>
      </c>
      <c r="O23" s="18" t="n"/>
    </row>
    <row r="24">
      <c r="A24" s="18" t="n"/>
      <c r="B24" s="18" t="n"/>
      <c r="C24" s="18" t="n"/>
      <c r="D24" s="18" t="n"/>
      <c r="E24" s="18" t="n"/>
      <c r="F24" s="20" t="n"/>
      <c r="G24" s="21" t="n"/>
      <c r="H24" s="21" t="n"/>
      <c r="I24" s="21" t="n"/>
      <c r="J24" s="22">
        <f>IF(COUNT(F24:I24)=0,"",F24*G24+H24+I24)</f>
        <v/>
      </c>
      <c r="K24" s="22">
        <f>IF(J24="","",IF($D24="Year-round",J24/4,IF($D24="Winter",J24,0)))</f>
        <v/>
      </c>
      <c r="L24" s="22">
        <f>IF(J24="","",IF($D24="Year-round",J24/4,IF($D24="Spring",J24,0)))</f>
        <v/>
      </c>
      <c r="M24" s="22">
        <f>IF(J24="","",IF($D24="Year-round",J24/4,IF($D24="Summer",J24,0)))</f>
        <v/>
      </c>
      <c r="N24" s="22">
        <f>IF(J24="","",IF($D24="Year-round",J24/4,IF($D24="Fall",J24,0)))</f>
        <v/>
      </c>
      <c r="O24" s="18" t="n"/>
    </row>
    <row r="25">
      <c r="A25" s="18" t="n"/>
      <c r="B25" s="18" t="n"/>
      <c r="C25" s="18" t="n"/>
      <c r="D25" s="18" t="n"/>
      <c r="E25" s="18" t="n"/>
      <c r="F25" s="20" t="n"/>
      <c r="G25" s="21" t="n"/>
      <c r="H25" s="21" t="n"/>
      <c r="I25" s="21" t="n"/>
      <c r="J25" s="22">
        <f>IF(COUNT(F25:I25)=0,"",F25*G25+H25+I25)</f>
        <v/>
      </c>
      <c r="K25" s="22">
        <f>IF(J25="","",IF($D25="Year-round",J25/4,IF($D25="Winter",J25,0)))</f>
        <v/>
      </c>
      <c r="L25" s="22">
        <f>IF(J25="","",IF($D25="Year-round",J25/4,IF($D25="Spring",J25,0)))</f>
        <v/>
      </c>
      <c r="M25" s="22">
        <f>IF(J25="","",IF($D25="Year-round",J25/4,IF($D25="Summer",J25,0)))</f>
        <v/>
      </c>
      <c r="N25" s="22">
        <f>IF(J25="","",IF($D25="Year-round",J25/4,IF($D25="Fall",J25,0)))</f>
        <v/>
      </c>
      <c r="O25" s="18" t="n"/>
    </row>
    <row r="26">
      <c r="A26" s="18" t="n"/>
      <c r="B26" s="18" t="n"/>
      <c r="C26" s="18" t="n"/>
      <c r="D26" s="18" t="n"/>
      <c r="E26" s="18" t="n"/>
      <c r="F26" s="20" t="n"/>
      <c r="G26" s="21" t="n"/>
      <c r="H26" s="21" t="n"/>
      <c r="I26" s="21" t="n"/>
      <c r="J26" s="22">
        <f>IF(COUNT(F26:I26)=0,"",F26*G26+H26+I26)</f>
        <v/>
      </c>
      <c r="K26" s="22">
        <f>IF(J26="","",IF($D26="Year-round",J26/4,IF($D26="Winter",J26,0)))</f>
        <v/>
      </c>
      <c r="L26" s="22">
        <f>IF(J26="","",IF($D26="Year-round",J26/4,IF($D26="Spring",J26,0)))</f>
        <v/>
      </c>
      <c r="M26" s="22">
        <f>IF(J26="","",IF($D26="Year-round",J26/4,IF($D26="Summer",J26,0)))</f>
        <v/>
      </c>
      <c r="N26" s="22">
        <f>IF(J26="","",IF($D26="Year-round",J26/4,IF($D26="Fall",J26,0)))</f>
        <v/>
      </c>
      <c r="O26" s="18" t="n"/>
    </row>
    <row r="27">
      <c r="A27" s="18" t="n"/>
      <c r="B27" s="18" t="n"/>
      <c r="C27" s="18" t="n"/>
      <c r="D27" s="18" t="n"/>
      <c r="E27" s="18" t="n"/>
      <c r="F27" s="20" t="n"/>
      <c r="G27" s="21" t="n"/>
      <c r="H27" s="21" t="n"/>
      <c r="I27" s="21" t="n"/>
      <c r="J27" s="22">
        <f>IF(COUNT(F27:I27)=0,"",F27*G27+H27+I27)</f>
        <v/>
      </c>
      <c r="K27" s="22">
        <f>IF(J27="","",IF($D27="Year-round",J27/4,IF($D27="Winter",J27,0)))</f>
        <v/>
      </c>
      <c r="L27" s="22">
        <f>IF(J27="","",IF($D27="Year-round",J27/4,IF($D27="Spring",J27,0)))</f>
        <v/>
      </c>
      <c r="M27" s="22">
        <f>IF(J27="","",IF($D27="Year-round",J27/4,IF($D27="Summer",J27,0)))</f>
        <v/>
      </c>
      <c r="N27" s="22">
        <f>IF(J27="","",IF($D27="Year-round",J27/4,IF($D27="Fall",J27,0)))</f>
        <v/>
      </c>
      <c r="O27" s="18" t="n"/>
    </row>
    <row r="28">
      <c r="A28" s="18" t="n"/>
      <c r="B28" s="18" t="n"/>
      <c r="C28" s="18" t="n"/>
      <c r="D28" s="18" t="n"/>
      <c r="E28" s="18" t="n"/>
      <c r="F28" s="20" t="n"/>
      <c r="G28" s="21" t="n"/>
      <c r="H28" s="21" t="n"/>
      <c r="I28" s="21" t="n"/>
      <c r="J28" s="22">
        <f>IF(COUNT(F28:I28)=0,"",F28*G28+H28+I28)</f>
        <v/>
      </c>
      <c r="K28" s="22">
        <f>IF(J28="","",IF($D28="Year-round",J28/4,IF($D28="Winter",J28,0)))</f>
        <v/>
      </c>
      <c r="L28" s="22">
        <f>IF(J28="","",IF($D28="Year-round",J28/4,IF($D28="Spring",J28,0)))</f>
        <v/>
      </c>
      <c r="M28" s="22">
        <f>IF(J28="","",IF($D28="Year-round",J28/4,IF($D28="Summer",J28,0)))</f>
        <v/>
      </c>
      <c r="N28" s="22">
        <f>IF(J28="","",IF($D28="Year-round",J28/4,IF($D28="Fall",J28,0)))</f>
        <v/>
      </c>
      <c r="O28" s="18" t="n"/>
    </row>
    <row r="29">
      <c r="A29" s="18" t="n"/>
      <c r="B29" s="18" t="n"/>
      <c r="C29" s="18" t="n"/>
      <c r="D29" s="18" t="n"/>
      <c r="E29" s="18" t="n"/>
      <c r="F29" s="20" t="n"/>
      <c r="G29" s="21" t="n"/>
      <c r="H29" s="21" t="n"/>
      <c r="I29" s="21" t="n"/>
      <c r="J29" s="22">
        <f>IF(COUNT(F29:I29)=0,"",F29*G29+H29+I29)</f>
        <v/>
      </c>
      <c r="K29" s="22">
        <f>IF(J29="","",IF($D29="Year-round",J29/4,IF($D29="Winter",J29,0)))</f>
        <v/>
      </c>
      <c r="L29" s="22">
        <f>IF(J29="","",IF($D29="Year-round",J29/4,IF($D29="Spring",J29,0)))</f>
        <v/>
      </c>
      <c r="M29" s="22">
        <f>IF(J29="","",IF($D29="Year-round",J29/4,IF($D29="Summer",J29,0)))</f>
        <v/>
      </c>
      <c r="N29" s="22">
        <f>IF(J29="","",IF($D29="Year-round",J29/4,IF($D29="Fall",J29,0)))</f>
        <v/>
      </c>
      <c r="O29" s="18" t="n"/>
    </row>
    <row r="30">
      <c r="A30" s="18" t="n"/>
      <c r="B30" s="18" t="n"/>
      <c r="C30" s="18" t="n"/>
      <c r="D30" s="18" t="n"/>
      <c r="E30" s="18" t="n"/>
      <c r="F30" s="20" t="n"/>
      <c r="G30" s="21" t="n"/>
      <c r="H30" s="21" t="n"/>
      <c r="I30" s="21" t="n"/>
      <c r="J30" s="22">
        <f>IF(COUNT(F30:I30)=0,"",F30*G30+H30+I30)</f>
        <v/>
      </c>
      <c r="K30" s="22">
        <f>IF(J30="","",IF($D30="Year-round",J30/4,IF($D30="Winter",J30,0)))</f>
        <v/>
      </c>
      <c r="L30" s="22">
        <f>IF(J30="","",IF($D30="Year-round",J30/4,IF($D30="Spring",J30,0)))</f>
        <v/>
      </c>
      <c r="M30" s="22">
        <f>IF(J30="","",IF($D30="Year-round",J30/4,IF($D30="Summer",J30,0)))</f>
        <v/>
      </c>
      <c r="N30" s="22">
        <f>IF(J30="","",IF($D30="Year-round",J30/4,IF($D30="Fall",J30,0)))</f>
        <v/>
      </c>
      <c r="O30" s="18" t="n"/>
    </row>
    <row r="31">
      <c r="A31" s="18" t="n"/>
      <c r="B31" s="18" t="n"/>
      <c r="C31" s="18" t="n"/>
      <c r="D31" s="18" t="n"/>
      <c r="E31" s="18" t="n"/>
      <c r="F31" s="20" t="n"/>
      <c r="G31" s="21" t="n"/>
      <c r="H31" s="21" t="n"/>
      <c r="I31" s="21" t="n"/>
      <c r="J31" s="22">
        <f>IF(COUNT(F31:I31)=0,"",F31*G31+H31+I31)</f>
        <v/>
      </c>
      <c r="K31" s="22">
        <f>IF(J31="","",IF($D31="Year-round",J31/4,IF($D31="Winter",J31,0)))</f>
        <v/>
      </c>
      <c r="L31" s="22">
        <f>IF(J31="","",IF($D31="Year-round",J31/4,IF($D31="Spring",J31,0)))</f>
        <v/>
      </c>
      <c r="M31" s="22">
        <f>IF(J31="","",IF($D31="Year-round",J31/4,IF($D31="Summer",J31,0)))</f>
        <v/>
      </c>
      <c r="N31" s="22">
        <f>IF(J31="","",IF($D31="Year-round",J31/4,IF($D31="Fall",J31,0)))</f>
        <v/>
      </c>
      <c r="O31" s="18" t="n"/>
    </row>
    <row r="32">
      <c r="A32" s="18" t="n"/>
      <c r="B32" s="18" t="n"/>
      <c r="C32" s="18" t="n"/>
      <c r="D32" s="18" t="n"/>
      <c r="E32" s="18" t="n"/>
      <c r="F32" s="20" t="n"/>
      <c r="G32" s="21" t="n"/>
      <c r="H32" s="21" t="n"/>
      <c r="I32" s="21" t="n"/>
      <c r="J32" s="22">
        <f>IF(COUNT(F32:I32)=0,"",F32*G32+H32+I32)</f>
        <v/>
      </c>
      <c r="K32" s="22">
        <f>IF(J32="","",IF($D32="Year-round",J32/4,IF($D32="Winter",J32,0)))</f>
        <v/>
      </c>
      <c r="L32" s="22">
        <f>IF(J32="","",IF($D32="Year-round",J32/4,IF($D32="Spring",J32,0)))</f>
        <v/>
      </c>
      <c r="M32" s="22">
        <f>IF(J32="","",IF($D32="Year-round",J32/4,IF($D32="Summer",J32,0)))</f>
        <v/>
      </c>
      <c r="N32" s="22">
        <f>IF(J32="","",IF($D32="Year-round",J32/4,IF($D32="Fall",J32,0)))</f>
        <v/>
      </c>
      <c r="O32" s="18" t="n"/>
    </row>
    <row r="33">
      <c r="A33" s="18" t="n"/>
      <c r="B33" s="18" t="n"/>
      <c r="C33" s="18" t="n"/>
      <c r="D33" s="18" t="n"/>
      <c r="E33" s="18" t="n"/>
      <c r="F33" s="20" t="n"/>
      <c r="G33" s="21" t="n"/>
      <c r="H33" s="21" t="n"/>
      <c r="I33" s="21" t="n"/>
      <c r="J33" s="22">
        <f>IF(COUNT(F33:I33)=0,"",F33*G33+H33+I33)</f>
        <v/>
      </c>
      <c r="K33" s="22">
        <f>IF(J33="","",IF($D33="Year-round",J33/4,IF($D33="Winter",J33,0)))</f>
        <v/>
      </c>
      <c r="L33" s="22">
        <f>IF(J33="","",IF($D33="Year-round",J33/4,IF($D33="Spring",J33,0)))</f>
        <v/>
      </c>
      <c r="M33" s="22">
        <f>IF(J33="","",IF($D33="Year-round",J33/4,IF($D33="Summer",J33,0)))</f>
        <v/>
      </c>
      <c r="N33" s="22">
        <f>IF(J33="","",IF($D33="Year-round",J33/4,IF($D33="Fall",J33,0)))</f>
        <v/>
      </c>
      <c r="O33" s="18" t="n"/>
    </row>
    <row r="34">
      <c r="A34" s="18" t="n"/>
      <c r="B34" s="18" t="n"/>
      <c r="C34" s="18" t="n"/>
      <c r="D34" s="18" t="n"/>
      <c r="E34" s="18" t="n"/>
      <c r="F34" s="20" t="n"/>
      <c r="G34" s="21" t="n"/>
      <c r="H34" s="21" t="n"/>
      <c r="I34" s="21" t="n"/>
      <c r="J34" s="22">
        <f>IF(COUNT(F34:I34)=0,"",F34*G34+H34+I34)</f>
        <v/>
      </c>
      <c r="K34" s="22">
        <f>IF(J34="","",IF($D34="Year-round",J34/4,IF($D34="Winter",J34,0)))</f>
        <v/>
      </c>
      <c r="L34" s="22">
        <f>IF(J34="","",IF($D34="Year-round",J34/4,IF($D34="Spring",J34,0)))</f>
        <v/>
      </c>
      <c r="M34" s="22">
        <f>IF(J34="","",IF($D34="Year-round",J34/4,IF($D34="Summer",J34,0)))</f>
        <v/>
      </c>
      <c r="N34" s="22">
        <f>IF(J34="","",IF($D34="Year-round",J34/4,IF($D34="Fall",J34,0)))</f>
        <v/>
      </c>
      <c r="O34" s="18" t="n"/>
    </row>
    <row r="35">
      <c r="A35" s="18" t="n"/>
      <c r="B35" s="18" t="n"/>
      <c r="C35" s="18" t="n"/>
      <c r="D35" s="18" t="n"/>
      <c r="E35" s="18" t="n"/>
      <c r="F35" s="20" t="n"/>
      <c r="G35" s="21" t="n"/>
      <c r="H35" s="21" t="n"/>
      <c r="I35" s="21" t="n"/>
      <c r="J35" s="22">
        <f>IF(COUNT(F35:I35)=0,"",F35*G35+H35+I35)</f>
        <v/>
      </c>
      <c r="K35" s="22">
        <f>IF(J35="","",IF($D35="Year-round",J35/4,IF($D35="Winter",J35,0)))</f>
        <v/>
      </c>
      <c r="L35" s="22">
        <f>IF(J35="","",IF($D35="Year-round",J35/4,IF($D35="Spring",J35,0)))</f>
        <v/>
      </c>
      <c r="M35" s="22">
        <f>IF(J35="","",IF($D35="Year-round",J35/4,IF($D35="Summer",J35,0)))</f>
        <v/>
      </c>
      <c r="N35" s="22">
        <f>IF(J35="","",IF($D35="Year-round",J35/4,IF($D35="Fall",J35,0)))</f>
        <v/>
      </c>
      <c r="O35" s="18" t="n"/>
    </row>
    <row r="36">
      <c r="A36" s="18" t="n"/>
      <c r="B36" s="18" t="n"/>
      <c r="C36" s="18" t="n"/>
      <c r="D36" s="18" t="n"/>
      <c r="E36" s="18" t="n"/>
      <c r="F36" s="20" t="n"/>
      <c r="G36" s="21" t="n"/>
      <c r="H36" s="21" t="n"/>
      <c r="I36" s="21" t="n"/>
      <c r="J36" s="22">
        <f>IF(COUNT(F36:I36)=0,"",F36*G36+H36+I36)</f>
        <v/>
      </c>
      <c r="K36" s="22">
        <f>IF(J36="","",IF($D36="Year-round",J36/4,IF($D36="Winter",J36,0)))</f>
        <v/>
      </c>
      <c r="L36" s="22">
        <f>IF(J36="","",IF($D36="Year-round",J36/4,IF($D36="Spring",J36,0)))</f>
        <v/>
      </c>
      <c r="M36" s="22">
        <f>IF(J36="","",IF($D36="Year-round",J36/4,IF($D36="Summer",J36,0)))</f>
        <v/>
      </c>
      <c r="N36" s="22">
        <f>IF(J36="","",IF($D36="Year-round",J36/4,IF($D36="Fall",J36,0)))</f>
        <v/>
      </c>
      <c r="O36" s="18" t="n"/>
    </row>
    <row r="37">
      <c r="A37" s="18" t="n"/>
      <c r="B37" s="18" t="n"/>
      <c r="C37" s="18" t="n"/>
      <c r="D37" s="18" t="n"/>
      <c r="E37" s="18" t="n"/>
      <c r="F37" s="20" t="n"/>
      <c r="G37" s="21" t="n"/>
      <c r="H37" s="21" t="n"/>
      <c r="I37" s="21" t="n"/>
      <c r="J37" s="22">
        <f>IF(COUNT(F37:I37)=0,"",F37*G37+H37+I37)</f>
        <v/>
      </c>
      <c r="K37" s="22">
        <f>IF(J37="","",IF($D37="Year-round",J37/4,IF($D37="Winter",J37,0)))</f>
        <v/>
      </c>
      <c r="L37" s="22">
        <f>IF(J37="","",IF($D37="Year-round",J37/4,IF($D37="Spring",J37,0)))</f>
        <v/>
      </c>
      <c r="M37" s="22">
        <f>IF(J37="","",IF($D37="Year-round",J37/4,IF($D37="Summer",J37,0)))</f>
        <v/>
      </c>
      <c r="N37" s="22">
        <f>IF(J37="","",IF($D37="Year-round",J37/4,IF($D37="Fall",J37,0)))</f>
        <v/>
      </c>
      <c r="O37" s="18" t="n"/>
    </row>
    <row r="38">
      <c r="A38" s="18" t="n"/>
      <c r="B38" s="18" t="n"/>
      <c r="C38" s="18" t="n"/>
      <c r="D38" s="18" t="n"/>
      <c r="E38" s="18" t="n"/>
      <c r="F38" s="20" t="n"/>
      <c r="G38" s="21" t="n"/>
      <c r="H38" s="21" t="n"/>
      <c r="I38" s="21" t="n"/>
      <c r="J38" s="22">
        <f>IF(COUNT(F38:I38)=0,"",F38*G38+H38+I38)</f>
        <v/>
      </c>
      <c r="K38" s="22">
        <f>IF(J38="","",IF($D38="Year-round",J38/4,IF($D38="Winter",J38,0)))</f>
        <v/>
      </c>
      <c r="L38" s="22">
        <f>IF(J38="","",IF($D38="Year-round",J38/4,IF($D38="Spring",J38,0)))</f>
        <v/>
      </c>
      <c r="M38" s="22">
        <f>IF(J38="","",IF($D38="Year-round",J38/4,IF($D38="Summer",J38,0)))</f>
        <v/>
      </c>
      <c r="N38" s="22">
        <f>IF(J38="","",IF($D38="Year-round",J38/4,IF($D38="Fall",J38,0)))</f>
        <v/>
      </c>
      <c r="O38" s="18" t="n"/>
    </row>
    <row r="39">
      <c r="A39" s="18" t="n"/>
      <c r="B39" s="18" t="n"/>
      <c r="C39" s="18" t="n"/>
      <c r="D39" s="18" t="n"/>
      <c r="E39" s="18" t="n"/>
      <c r="F39" s="20" t="n"/>
      <c r="G39" s="21" t="n"/>
      <c r="H39" s="21" t="n"/>
      <c r="I39" s="21" t="n"/>
      <c r="J39" s="22">
        <f>IF(COUNT(F39:I39)=0,"",F39*G39+H39+I39)</f>
        <v/>
      </c>
      <c r="K39" s="22">
        <f>IF(J39="","",IF($D39="Year-round",J39/4,IF($D39="Winter",J39,0)))</f>
        <v/>
      </c>
      <c r="L39" s="22">
        <f>IF(J39="","",IF($D39="Year-round",J39/4,IF($D39="Spring",J39,0)))</f>
        <v/>
      </c>
      <c r="M39" s="22">
        <f>IF(J39="","",IF($D39="Year-round",J39/4,IF($D39="Summer",J39,0)))</f>
        <v/>
      </c>
      <c r="N39" s="22">
        <f>IF(J39="","",IF($D39="Year-round",J39/4,IF($D39="Fall",J39,0)))</f>
        <v/>
      </c>
      <c r="O39" s="18" t="n"/>
    </row>
    <row r="40">
      <c r="A40" s="18" t="n"/>
      <c r="B40" s="18" t="n"/>
      <c r="C40" s="18" t="n"/>
      <c r="D40" s="18" t="n"/>
      <c r="E40" s="18" t="n"/>
      <c r="F40" s="20" t="n"/>
      <c r="G40" s="21" t="n"/>
      <c r="H40" s="21" t="n"/>
      <c r="I40" s="21" t="n"/>
      <c r="J40" s="22">
        <f>IF(COUNT(F40:I40)=0,"",F40*G40+H40+I40)</f>
        <v/>
      </c>
      <c r="K40" s="22">
        <f>IF(J40="","",IF($D40="Year-round",J40/4,IF($D40="Winter",J40,0)))</f>
        <v/>
      </c>
      <c r="L40" s="22">
        <f>IF(J40="","",IF($D40="Year-round",J40/4,IF($D40="Spring",J40,0)))</f>
        <v/>
      </c>
      <c r="M40" s="22">
        <f>IF(J40="","",IF($D40="Year-round",J40/4,IF($D40="Summer",J40,0)))</f>
        <v/>
      </c>
      <c r="N40" s="22">
        <f>IF(J40="","",IF($D40="Year-round",J40/4,IF($D40="Fall",J40,0)))</f>
        <v/>
      </c>
      <c r="O40" s="18" t="n"/>
    </row>
    <row r="41">
      <c r="A41" s="18" t="n"/>
      <c r="B41" s="18" t="n"/>
      <c r="C41" s="18" t="n"/>
      <c r="D41" s="18" t="n"/>
      <c r="E41" s="18" t="n"/>
      <c r="F41" s="20" t="n"/>
      <c r="G41" s="21" t="n"/>
      <c r="H41" s="21" t="n"/>
      <c r="I41" s="21" t="n"/>
      <c r="J41" s="22">
        <f>IF(COUNT(F41:I41)=0,"",F41*G41+H41+I41)</f>
        <v/>
      </c>
      <c r="K41" s="22">
        <f>IF(J41="","",IF($D41="Year-round",J41/4,IF($D41="Winter",J41,0)))</f>
        <v/>
      </c>
      <c r="L41" s="22">
        <f>IF(J41="","",IF($D41="Year-round",J41/4,IF($D41="Spring",J41,0)))</f>
        <v/>
      </c>
      <c r="M41" s="22">
        <f>IF(J41="","",IF($D41="Year-round",J41/4,IF($D41="Summer",J41,0)))</f>
        <v/>
      </c>
      <c r="N41" s="22">
        <f>IF(J41="","",IF($D41="Year-round",J41/4,IF($D41="Fall",J41,0)))</f>
        <v/>
      </c>
      <c r="O41" s="18" t="n"/>
    </row>
    <row r="42">
      <c r="A42" s="18" t="n"/>
      <c r="B42" s="18" t="n"/>
      <c r="C42" s="18" t="n"/>
      <c r="D42" s="18" t="n"/>
      <c r="E42" s="18" t="n"/>
      <c r="F42" s="20" t="n"/>
      <c r="G42" s="21" t="n"/>
      <c r="H42" s="21" t="n"/>
      <c r="I42" s="21" t="n"/>
      <c r="J42" s="22">
        <f>IF(COUNT(F42:I42)=0,"",F42*G42+H42+I42)</f>
        <v/>
      </c>
      <c r="K42" s="22">
        <f>IF(J42="","",IF($D42="Year-round",J42/4,IF($D42="Winter",J42,0)))</f>
        <v/>
      </c>
      <c r="L42" s="22">
        <f>IF(J42="","",IF($D42="Year-round",J42/4,IF($D42="Spring",J42,0)))</f>
        <v/>
      </c>
      <c r="M42" s="22">
        <f>IF(J42="","",IF($D42="Year-round",J42/4,IF($D42="Summer",J42,0)))</f>
        <v/>
      </c>
      <c r="N42" s="22">
        <f>IF(J42="","",IF($D42="Year-round",J42/4,IF($D42="Fall",J42,0)))</f>
        <v/>
      </c>
      <c r="O42" s="18" t="n"/>
    </row>
    <row r="43">
      <c r="A43" s="18" t="n"/>
      <c r="B43" s="18" t="n"/>
      <c r="C43" s="18" t="n"/>
      <c r="D43" s="18" t="n"/>
      <c r="E43" s="18" t="n"/>
      <c r="F43" s="20" t="n"/>
      <c r="G43" s="21" t="n"/>
      <c r="H43" s="21" t="n"/>
      <c r="I43" s="21" t="n"/>
      <c r="J43" s="22">
        <f>IF(COUNT(F43:I43)=0,"",F43*G43+H43+I43)</f>
        <v/>
      </c>
      <c r="K43" s="22">
        <f>IF(J43="","",IF($D43="Year-round",J43/4,IF($D43="Winter",J43,0)))</f>
        <v/>
      </c>
      <c r="L43" s="22">
        <f>IF(J43="","",IF($D43="Year-round",J43/4,IF($D43="Spring",J43,0)))</f>
        <v/>
      </c>
      <c r="M43" s="22">
        <f>IF(J43="","",IF($D43="Year-round",J43/4,IF($D43="Summer",J43,0)))</f>
        <v/>
      </c>
      <c r="N43" s="22">
        <f>IF(J43="","",IF($D43="Year-round",J43/4,IF($D43="Fall",J43,0)))</f>
        <v/>
      </c>
      <c r="O43" s="18" t="n"/>
    </row>
    <row r="44">
      <c r="A44" s="18" t="n"/>
      <c r="B44" s="18" t="n"/>
      <c r="C44" s="18" t="n"/>
      <c r="D44" s="18" t="n"/>
      <c r="E44" s="18" t="n"/>
      <c r="F44" s="20" t="n"/>
      <c r="G44" s="21" t="n"/>
      <c r="H44" s="21" t="n"/>
      <c r="I44" s="21" t="n"/>
      <c r="J44" s="22">
        <f>IF(COUNT(F44:I44)=0,"",F44*G44+H44+I44)</f>
        <v/>
      </c>
      <c r="K44" s="22">
        <f>IF(J44="","",IF($D44="Year-round",J44/4,IF($D44="Winter",J44,0)))</f>
        <v/>
      </c>
      <c r="L44" s="22">
        <f>IF(J44="","",IF($D44="Year-round",J44/4,IF($D44="Spring",J44,0)))</f>
        <v/>
      </c>
      <c r="M44" s="22">
        <f>IF(J44="","",IF($D44="Year-round",J44/4,IF($D44="Summer",J44,0)))</f>
        <v/>
      </c>
      <c r="N44" s="22">
        <f>IF(J44="","",IF($D44="Year-round",J44/4,IF($D44="Fall",J44,0)))</f>
        <v/>
      </c>
      <c r="O44" s="18" t="n"/>
    </row>
    <row r="45">
      <c r="A45" s="18" t="n"/>
      <c r="B45" s="18" t="n"/>
      <c r="C45" s="18" t="n"/>
      <c r="D45" s="18" t="n"/>
      <c r="E45" s="18" t="n"/>
      <c r="F45" s="20" t="n"/>
      <c r="G45" s="21" t="n"/>
      <c r="H45" s="21" t="n"/>
      <c r="I45" s="21" t="n"/>
      <c r="J45" s="22">
        <f>IF(COUNT(F45:I45)=0,"",F45*G45+H45+I45)</f>
        <v/>
      </c>
      <c r="K45" s="22">
        <f>IF(J45="","",IF($D45="Year-round",J45/4,IF($D45="Winter",J45,0)))</f>
        <v/>
      </c>
      <c r="L45" s="22">
        <f>IF(J45="","",IF($D45="Year-round",J45/4,IF($D45="Spring",J45,0)))</f>
        <v/>
      </c>
      <c r="M45" s="22">
        <f>IF(J45="","",IF($D45="Year-round",J45/4,IF($D45="Summer",J45,0)))</f>
        <v/>
      </c>
      <c r="N45" s="22">
        <f>IF(J45="","",IF($D45="Year-round",J45/4,IF($D45="Fall",J45,0)))</f>
        <v/>
      </c>
      <c r="O45" s="18" t="n"/>
    </row>
    <row r="46">
      <c r="A46" s="18" t="n"/>
      <c r="B46" s="18" t="n"/>
      <c r="C46" s="18" t="n"/>
      <c r="D46" s="18" t="n"/>
      <c r="E46" s="18" t="n"/>
      <c r="F46" s="20" t="n"/>
      <c r="G46" s="21" t="n"/>
      <c r="H46" s="21" t="n"/>
      <c r="I46" s="21" t="n"/>
      <c r="J46" s="22">
        <f>IF(COUNT(F46:I46)=0,"",F46*G46+H46+I46)</f>
        <v/>
      </c>
      <c r="K46" s="22">
        <f>IF(J46="","",IF($D46="Year-round",J46/4,IF($D46="Winter",J46,0)))</f>
        <v/>
      </c>
      <c r="L46" s="22">
        <f>IF(J46="","",IF($D46="Year-round",J46/4,IF($D46="Spring",J46,0)))</f>
        <v/>
      </c>
      <c r="M46" s="22">
        <f>IF(J46="","",IF($D46="Year-round",J46/4,IF($D46="Summer",J46,0)))</f>
        <v/>
      </c>
      <c r="N46" s="22">
        <f>IF(J46="","",IF($D46="Year-round",J46/4,IF($D46="Fall",J46,0)))</f>
        <v/>
      </c>
      <c r="O46" s="18" t="n"/>
    </row>
    <row r="47">
      <c r="A47" s="18" t="n"/>
      <c r="B47" s="18" t="n"/>
      <c r="C47" s="18" t="n"/>
      <c r="D47" s="18" t="n"/>
      <c r="E47" s="18" t="n"/>
      <c r="F47" s="20" t="n"/>
      <c r="G47" s="21" t="n"/>
      <c r="H47" s="21" t="n"/>
      <c r="I47" s="21" t="n"/>
      <c r="J47" s="22">
        <f>IF(COUNT(F47:I47)=0,"",F47*G47+H47+I47)</f>
        <v/>
      </c>
      <c r="K47" s="22">
        <f>IF(J47="","",IF($D47="Year-round",J47/4,IF($D47="Winter",J47,0)))</f>
        <v/>
      </c>
      <c r="L47" s="22">
        <f>IF(J47="","",IF($D47="Year-round",J47/4,IF($D47="Spring",J47,0)))</f>
        <v/>
      </c>
      <c r="M47" s="22">
        <f>IF(J47="","",IF($D47="Year-round",J47/4,IF($D47="Summer",J47,0)))</f>
        <v/>
      </c>
      <c r="N47" s="22">
        <f>IF(J47="","",IF($D47="Year-round",J47/4,IF($D47="Fall",J47,0)))</f>
        <v/>
      </c>
      <c r="O47" s="18" t="n"/>
    </row>
    <row r="48">
      <c r="A48" s="18" t="n"/>
      <c r="B48" s="18" t="n"/>
      <c r="C48" s="18" t="n"/>
      <c r="D48" s="18" t="n"/>
      <c r="E48" s="18" t="n"/>
      <c r="F48" s="20" t="n"/>
      <c r="G48" s="21" t="n"/>
      <c r="H48" s="21" t="n"/>
      <c r="I48" s="21" t="n"/>
      <c r="J48" s="22">
        <f>IF(COUNT(F48:I48)=0,"",F48*G48+H48+I48)</f>
        <v/>
      </c>
      <c r="K48" s="22">
        <f>IF(J48="","",IF($D48="Year-round",J48/4,IF($D48="Winter",J48,0)))</f>
        <v/>
      </c>
      <c r="L48" s="22">
        <f>IF(J48="","",IF($D48="Year-round",J48/4,IF($D48="Spring",J48,0)))</f>
        <v/>
      </c>
      <c r="M48" s="22">
        <f>IF(J48="","",IF($D48="Year-round",J48/4,IF($D48="Summer",J48,0)))</f>
        <v/>
      </c>
      <c r="N48" s="22">
        <f>IF(J48="","",IF($D48="Year-round",J48/4,IF($D48="Fall",J48,0)))</f>
        <v/>
      </c>
      <c r="O48" s="18" t="n"/>
    </row>
    <row r="49">
      <c r="A49" s="18" t="n"/>
      <c r="B49" s="18" t="n"/>
      <c r="C49" s="18" t="n"/>
      <c r="D49" s="18" t="n"/>
      <c r="E49" s="18" t="n"/>
      <c r="F49" s="20" t="n"/>
      <c r="G49" s="21" t="n"/>
      <c r="H49" s="21" t="n"/>
      <c r="I49" s="21" t="n"/>
      <c r="J49" s="22">
        <f>IF(COUNT(F49:I49)=0,"",F49*G49+H49+I49)</f>
        <v/>
      </c>
      <c r="K49" s="22">
        <f>IF(J49="","",IF($D49="Year-round",J49/4,IF($D49="Winter",J49,0)))</f>
        <v/>
      </c>
      <c r="L49" s="22">
        <f>IF(J49="","",IF($D49="Year-round",J49/4,IF($D49="Spring",J49,0)))</f>
        <v/>
      </c>
      <c r="M49" s="22">
        <f>IF(J49="","",IF($D49="Year-round",J49/4,IF($D49="Summer",J49,0)))</f>
        <v/>
      </c>
      <c r="N49" s="22">
        <f>IF(J49="","",IF($D49="Year-round",J49/4,IF($D49="Fall",J49,0)))</f>
        <v/>
      </c>
      <c r="O49" s="18" t="n"/>
    </row>
    <row r="50">
      <c r="A50" s="18" t="n"/>
      <c r="B50" s="18" t="n"/>
      <c r="C50" s="18" t="n"/>
      <c r="D50" s="18" t="n"/>
      <c r="E50" s="18" t="n"/>
      <c r="F50" s="20" t="n"/>
      <c r="G50" s="21" t="n"/>
      <c r="H50" s="21" t="n"/>
      <c r="I50" s="21" t="n"/>
      <c r="J50" s="22">
        <f>IF(COUNT(F50:I50)=0,"",F50*G50+H50+I50)</f>
        <v/>
      </c>
      <c r="K50" s="22">
        <f>IF(J50="","",IF($D50="Year-round",J50/4,IF($D50="Winter",J50,0)))</f>
        <v/>
      </c>
      <c r="L50" s="22">
        <f>IF(J50="","",IF($D50="Year-round",J50/4,IF($D50="Spring",J50,0)))</f>
        <v/>
      </c>
      <c r="M50" s="22">
        <f>IF(J50="","",IF($D50="Year-round",J50/4,IF($D50="Summer",J50,0)))</f>
        <v/>
      </c>
      <c r="N50" s="22">
        <f>IF(J50="","",IF($D50="Year-round",J50/4,IF($D50="Fall",J50,0)))</f>
        <v/>
      </c>
      <c r="O50" s="18" t="n"/>
    </row>
    <row r="51">
      <c r="A51" s="18" t="n"/>
      <c r="B51" s="18" t="n"/>
      <c r="C51" s="18" t="n"/>
      <c r="D51" s="18" t="n"/>
      <c r="E51" s="18" t="n"/>
      <c r="F51" s="20" t="n"/>
      <c r="G51" s="21" t="n"/>
      <c r="H51" s="21" t="n"/>
      <c r="I51" s="21" t="n"/>
      <c r="J51" s="22">
        <f>IF(COUNT(F51:I51)=0,"",F51*G51+H51+I51)</f>
        <v/>
      </c>
      <c r="K51" s="22">
        <f>IF(J51="","",IF($D51="Year-round",J51/4,IF($D51="Winter",J51,0)))</f>
        <v/>
      </c>
      <c r="L51" s="22">
        <f>IF(J51="","",IF($D51="Year-round",J51/4,IF($D51="Spring",J51,0)))</f>
        <v/>
      </c>
      <c r="M51" s="22">
        <f>IF(J51="","",IF($D51="Year-round",J51/4,IF($D51="Summer",J51,0)))</f>
        <v/>
      </c>
      <c r="N51" s="22">
        <f>IF(J51="","",IF($D51="Year-round",J51/4,IF($D51="Fall",J51,0)))</f>
        <v/>
      </c>
      <c r="O51" s="18" t="n"/>
    </row>
    <row r="52">
      <c r="A52" s="18" t="n"/>
      <c r="B52" s="18" t="n"/>
      <c r="C52" s="18" t="n"/>
      <c r="D52" s="18" t="n"/>
      <c r="E52" s="18" t="n"/>
      <c r="F52" s="20" t="n"/>
      <c r="G52" s="21" t="n"/>
      <c r="H52" s="21" t="n"/>
      <c r="I52" s="21" t="n"/>
      <c r="J52" s="22">
        <f>IF(COUNT(F52:I52)=0,"",F52*G52+H52+I52)</f>
        <v/>
      </c>
      <c r="K52" s="22">
        <f>IF(J52="","",IF($D52="Year-round",J52/4,IF($D52="Winter",J52,0)))</f>
        <v/>
      </c>
      <c r="L52" s="22">
        <f>IF(J52="","",IF($D52="Year-round",J52/4,IF($D52="Spring",J52,0)))</f>
        <v/>
      </c>
      <c r="M52" s="22">
        <f>IF(J52="","",IF($D52="Year-round",J52/4,IF($D52="Summer",J52,0)))</f>
        <v/>
      </c>
      <c r="N52" s="22">
        <f>IF(J52="","",IF($D52="Year-round",J52/4,IF($D52="Fall",J52,0)))</f>
        <v/>
      </c>
      <c r="O52" s="18" t="n"/>
    </row>
    <row r="53">
      <c r="A53" s="18" t="n"/>
      <c r="B53" s="18" t="n"/>
      <c r="C53" s="18" t="n"/>
      <c r="D53" s="18" t="n"/>
      <c r="E53" s="18" t="n"/>
      <c r="F53" s="20" t="n"/>
      <c r="G53" s="21" t="n"/>
      <c r="H53" s="21" t="n"/>
      <c r="I53" s="21" t="n"/>
      <c r="J53" s="22">
        <f>IF(COUNT(F53:I53)=0,"",F53*G53+H53+I53)</f>
        <v/>
      </c>
      <c r="K53" s="22">
        <f>IF(J53="","",IF($D53="Year-round",J53/4,IF($D53="Winter",J53,0)))</f>
        <v/>
      </c>
      <c r="L53" s="22">
        <f>IF(J53="","",IF($D53="Year-round",J53/4,IF($D53="Spring",J53,0)))</f>
        <v/>
      </c>
      <c r="M53" s="22">
        <f>IF(J53="","",IF($D53="Year-round",J53/4,IF($D53="Summer",J53,0)))</f>
        <v/>
      </c>
      <c r="N53" s="22">
        <f>IF(J53="","",IF($D53="Year-round",J53/4,IF($D53="Fall",J53,0)))</f>
        <v/>
      </c>
      <c r="O53" s="18" t="n"/>
    </row>
    <row r="54">
      <c r="A54" s="18" t="n"/>
      <c r="B54" s="18" t="n"/>
      <c r="C54" s="18" t="n"/>
      <c r="D54" s="18" t="n"/>
      <c r="E54" s="18" t="n"/>
      <c r="F54" s="20" t="n"/>
      <c r="G54" s="21" t="n"/>
      <c r="H54" s="21" t="n"/>
      <c r="I54" s="21" t="n"/>
      <c r="J54" s="22">
        <f>IF(COUNT(F54:I54)=0,"",F54*G54+H54+I54)</f>
        <v/>
      </c>
      <c r="K54" s="22">
        <f>IF(J54="","",IF($D54="Year-round",J54/4,IF($D54="Winter",J54,0)))</f>
        <v/>
      </c>
      <c r="L54" s="22">
        <f>IF(J54="","",IF($D54="Year-round",J54/4,IF($D54="Spring",J54,0)))</f>
        <v/>
      </c>
      <c r="M54" s="22">
        <f>IF(J54="","",IF($D54="Year-round",J54/4,IF($D54="Summer",J54,0)))</f>
        <v/>
      </c>
      <c r="N54" s="22">
        <f>IF(J54="","",IF($D54="Year-round",J54/4,IF($D54="Fall",J54,0)))</f>
        <v/>
      </c>
      <c r="O54" s="18" t="n"/>
    </row>
    <row r="55">
      <c r="A55" s="18" t="n"/>
      <c r="B55" s="18" t="n"/>
      <c r="C55" s="18" t="n"/>
      <c r="D55" s="18" t="n"/>
      <c r="E55" s="18" t="n"/>
      <c r="F55" s="20" t="n"/>
      <c r="G55" s="21" t="n"/>
      <c r="H55" s="21" t="n"/>
      <c r="I55" s="21" t="n"/>
      <c r="J55" s="22">
        <f>IF(COUNT(F55:I55)=0,"",F55*G55+H55+I55)</f>
        <v/>
      </c>
      <c r="K55" s="22">
        <f>IF(J55="","",IF($D55="Year-round",J55/4,IF($D55="Winter",J55,0)))</f>
        <v/>
      </c>
      <c r="L55" s="22">
        <f>IF(J55="","",IF($D55="Year-round",J55/4,IF($D55="Spring",J55,0)))</f>
        <v/>
      </c>
      <c r="M55" s="22">
        <f>IF(J55="","",IF($D55="Year-round",J55/4,IF($D55="Summer",J55,0)))</f>
        <v/>
      </c>
      <c r="N55" s="22">
        <f>IF(J55="","",IF($D55="Year-round",J55/4,IF($D55="Fall",J55,0)))</f>
        <v/>
      </c>
      <c r="O55" s="18" t="n"/>
    </row>
    <row r="56">
      <c r="A56" s="18" t="n"/>
      <c r="B56" s="18" t="n"/>
      <c r="C56" s="18" t="n"/>
      <c r="D56" s="18" t="n"/>
      <c r="E56" s="18" t="n"/>
      <c r="F56" s="20" t="n"/>
      <c r="G56" s="21" t="n"/>
      <c r="H56" s="21" t="n"/>
      <c r="I56" s="21" t="n"/>
      <c r="J56" s="22">
        <f>IF(COUNT(F56:I56)=0,"",F56*G56+H56+I56)</f>
        <v/>
      </c>
      <c r="K56" s="22">
        <f>IF(J56="","",IF($D56="Year-round",J56/4,IF($D56="Winter",J56,0)))</f>
        <v/>
      </c>
      <c r="L56" s="22">
        <f>IF(J56="","",IF($D56="Year-round",J56/4,IF($D56="Spring",J56,0)))</f>
        <v/>
      </c>
      <c r="M56" s="22">
        <f>IF(J56="","",IF($D56="Year-round",J56/4,IF($D56="Summer",J56,0)))</f>
        <v/>
      </c>
      <c r="N56" s="22">
        <f>IF(J56="","",IF($D56="Year-round",J56/4,IF($D56="Fall",J56,0)))</f>
        <v/>
      </c>
      <c r="O56" s="18" t="n"/>
    </row>
    <row r="57">
      <c r="A57" s="18" t="n"/>
      <c r="B57" s="18" t="n"/>
      <c r="C57" s="18" t="n"/>
      <c r="D57" s="18" t="n"/>
      <c r="E57" s="18" t="n"/>
      <c r="F57" s="20" t="n"/>
      <c r="G57" s="21" t="n"/>
      <c r="H57" s="21" t="n"/>
      <c r="I57" s="21" t="n"/>
      <c r="J57" s="22">
        <f>IF(COUNT(F57:I57)=0,"",F57*G57+H57+I57)</f>
        <v/>
      </c>
      <c r="K57" s="22">
        <f>IF(J57="","",IF($D57="Year-round",J57/4,IF($D57="Winter",J57,0)))</f>
        <v/>
      </c>
      <c r="L57" s="22">
        <f>IF(J57="","",IF($D57="Year-round",J57/4,IF($D57="Spring",J57,0)))</f>
        <v/>
      </c>
      <c r="M57" s="22">
        <f>IF(J57="","",IF($D57="Year-round",J57/4,IF($D57="Summer",J57,0)))</f>
        <v/>
      </c>
      <c r="N57" s="22">
        <f>IF(J57="","",IF($D57="Year-round",J57/4,IF($D57="Fall",J57,0)))</f>
        <v/>
      </c>
      <c r="O57" s="18" t="n"/>
    </row>
    <row r="58">
      <c r="A58" s="18" t="n"/>
      <c r="B58" s="18" t="n"/>
      <c r="C58" s="18" t="n"/>
      <c r="D58" s="18" t="n"/>
      <c r="E58" s="18" t="n"/>
      <c r="F58" s="20" t="n"/>
      <c r="G58" s="21" t="n"/>
      <c r="H58" s="21" t="n"/>
      <c r="I58" s="21" t="n"/>
      <c r="J58" s="22">
        <f>IF(COUNT(F58:I58)=0,"",F58*G58+H58+I58)</f>
        <v/>
      </c>
      <c r="K58" s="22">
        <f>IF(J58="","",IF($D58="Year-round",J58/4,IF($D58="Winter",J58,0)))</f>
        <v/>
      </c>
      <c r="L58" s="22">
        <f>IF(J58="","",IF($D58="Year-round",J58/4,IF($D58="Spring",J58,0)))</f>
        <v/>
      </c>
      <c r="M58" s="22">
        <f>IF(J58="","",IF($D58="Year-round",J58/4,IF($D58="Summer",J58,0)))</f>
        <v/>
      </c>
      <c r="N58" s="22">
        <f>IF(J58="","",IF($D58="Year-round",J58/4,IF($D58="Fall",J58,0)))</f>
        <v/>
      </c>
      <c r="O58" s="18" t="n"/>
    </row>
    <row r="59">
      <c r="A59" s="18" t="n"/>
      <c r="B59" s="18" t="n"/>
      <c r="C59" s="18" t="n"/>
      <c r="D59" s="18" t="n"/>
      <c r="E59" s="18" t="n"/>
      <c r="F59" s="20" t="n"/>
      <c r="G59" s="21" t="n"/>
      <c r="H59" s="21" t="n"/>
      <c r="I59" s="21" t="n"/>
      <c r="J59" s="22">
        <f>IF(COUNT(F59:I59)=0,"",F59*G59+H59+I59)</f>
        <v/>
      </c>
      <c r="K59" s="22">
        <f>IF(J59="","",IF($D59="Year-round",J59/4,IF($D59="Winter",J59,0)))</f>
        <v/>
      </c>
      <c r="L59" s="22">
        <f>IF(J59="","",IF($D59="Year-round",J59/4,IF($D59="Spring",J59,0)))</f>
        <v/>
      </c>
      <c r="M59" s="22">
        <f>IF(J59="","",IF($D59="Year-round",J59/4,IF($D59="Summer",J59,0)))</f>
        <v/>
      </c>
      <c r="N59" s="22">
        <f>IF(J59="","",IF($D59="Year-round",J59/4,IF($D59="Fall",J59,0)))</f>
        <v/>
      </c>
      <c r="O59" s="18" t="n"/>
    </row>
    <row r="60">
      <c r="A60" s="18" t="n"/>
      <c r="B60" s="18" t="n"/>
      <c r="C60" s="18" t="n"/>
      <c r="D60" s="18" t="n"/>
      <c r="E60" s="18" t="n"/>
      <c r="F60" s="20" t="n"/>
      <c r="G60" s="21" t="n"/>
      <c r="H60" s="21" t="n"/>
      <c r="I60" s="21" t="n"/>
      <c r="J60" s="22">
        <f>IF(COUNT(F60:I60)=0,"",F60*G60+H60+I60)</f>
        <v/>
      </c>
      <c r="K60" s="22">
        <f>IF(J60="","",IF($D60="Year-round",J60/4,IF($D60="Winter",J60,0)))</f>
        <v/>
      </c>
      <c r="L60" s="22">
        <f>IF(J60="","",IF($D60="Year-round",J60/4,IF($D60="Spring",J60,0)))</f>
        <v/>
      </c>
      <c r="M60" s="22">
        <f>IF(J60="","",IF($D60="Year-round",J60/4,IF($D60="Summer",J60,0)))</f>
        <v/>
      </c>
      <c r="N60" s="22">
        <f>IF(J60="","",IF($D60="Year-round",J60/4,IF($D60="Fall",J60,0)))</f>
        <v/>
      </c>
      <c r="O60" s="18" t="n"/>
    </row>
    <row r="61">
      <c r="A61" s="18" t="n"/>
      <c r="B61" s="18" t="n"/>
      <c r="C61" s="18" t="n"/>
      <c r="D61" s="18" t="n"/>
      <c r="E61" s="18" t="n"/>
      <c r="F61" s="20" t="n"/>
      <c r="G61" s="21" t="n"/>
      <c r="H61" s="21" t="n"/>
      <c r="I61" s="21" t="n"/>
      <c r="J61" s="22">
        <f>IF(COUNT(F61:I61)=0,"",F61*G61+H61+I61)</f>
        <v/>
      </c>
      <c r="K61" s="22">
        <f>IF(J61="","",IF($D61="Year-round",J61/4,IF($D61="Winter",J61,0)))</f>
        <v/>
      </c>
      <c r="L61" s="22">
        <f>IF(J61="","",IF($D61="Year-round",J61/4,IF($D61="Spring",J61,0)))</f>
        <v/>
      </c>
      <c r="M61" s="22">
        <f>IF(J61="","",IF($D61="Year-round",J61/4,IF($D61="Summer",J61,0)))</f>
        <v/>
      </c>
      <c r="N61" s="22">
        <f>IF(J61="","",IF($D61="Year-round",J61/4,IF($D61="Fall",J61,0)))</f>
        <v/>
      </c>
      <c r="O61" s="18" t="n"/>
    </row>
    <row r="62">
      <c r="A62" s="18" t="n"/>
      <c r="B62" s="18" t="n"/>
      <c r="C62" s="18" t="n"/>
      <c r="D62" s="18" t="n"/>
      <c r="E62" s="18" t="n"/>
      <c r="F62" s="20" t="n"/>
      <c r="G62" s="21" t="n"/>
      <c r="H62" s="21" t="n"/>
      <c r="I62" s="21" t="n"/>
      <c r="J62" s="22">
        <f>IF(COUNT(F62:I62)=0,"",F62*G62+H62+I62)</f>
        <v/>
      </c>
      <c r="K62" s="22">
        <f>IF(J62="","",IF($D62="Year-round",J62/4,IF($D62="Winter",J62,0)))</f>
        <v/>
      </c>
      <c r="L62" s="22">
        <f>IF(J62="","",IF($D62="Year-round",J62/4,IF($D62="Spring",J62,0)))</f>
        <v/>
      </c>
      <c r="M62" s="22">
        <f>IF(J62="","",IF($D62="Year-round",J62/4,IF($D62="Summer",J62,0)))</f>
        <v/>
      </c>
      <c r="N62" s="22">
        <f>IF(J62="","",IF($D62="Year-round",J62/4,IF($D62="Fall",J62,0)))</f>
        <v/>
      </c>
      <c r="O62" s="18" t="n"/>
    </row>
    <row r="63">
      <c r="A63" s="18" t="n"/>
      <c r="B63" s="18" t="n"/>
      <c r="C63" s="18" t="n"/>
      <c r="D63" s="18" t="n"/>
      <c r="E63" s="18" t="n"/>
      <c r="F63" s="20" t="n"/>
      <c r="G63" s="21" t="n"/>
      <c r="H63" s="21" t="n"/>
      <c r="I63" s="21" t="n"/>
      <c r="J63" s="22">
        <f>IF(COUNT(F63:I63)=0,"",F63*G63+H63+I63)</f>
        <v/>
      </c>
      <c r="K63" s="22">
        <f>IF(J63="","",IF($D63="Year-round",J63/4,IF($D63="Winter",J63,0)))</f>
        <v/>
      </c>
      <c r="L63" s="22">
        <f>IF(J63="","",IF($D63="Year-round",J63/4,IF($D63="Spring",J63,0)))</f>
        <v/>
      </c>
      <c r="M63" s="22">
        <f>IF(J63="","",IF($D63="Year-round",J63/4,IF($D63="Summer",J63,0)))</f>
        <v/>
      </c>
      <c r="N63" s="22">
        <f>IF(J63="","",IF($D63="Year-round",J63/4,IF($D63="Fall",J63,0)))</f>
        <v/>
      </c>
      <c r="O63" s="18" t="n"/>
    </row>
    <row r="64">
      <c r="A64" s="18" t="n"/>
      <c r="B64" s="18" t="n"/>
      <c r="C64" s="18" t="n"/>
      <c r="D64" s="18" t="n"/>
      <c r="E64" s="18" t="n"/>
      <c r="F64" s="20" t="n"/>
      <c r="G64" s="21" t="n"/>
      <c r="H64" s="21" t="n"/>
      <c r="I64" s="21" t="n"/>
      <c r="J64" s="22">
        <f>IF(COUNT(F64:I64)=0,"",F64*G64+H64+I64)</f>
        <v/>
      </c>
      <c r="K64" s="22">
        <f>IF(J64="","",IF($D64="Year-round",J64/4,IF($D64="Winter",J64,0)))</f>
        <v/>
      </c>
      <c r="L64" s="22">
        <f>IF(J64="","",IF($D64="Year-round",J64/4,IF($D64="Spring",J64,0)))</f>
        <v/>
      </c>
      <c r="M64" s="22">
        <f>IF(J64="","",IF($D64="Year-round",J64/4,IF($D64="Summer",J64,0)))</f>
        <v/>
      </c>
      <c r="N64" s="22">
        <f>IF(J64="","",IF($D64="Year-round",J64/4,IF($D64="Fall",J64,0)))</f>
        <v/>
      </c>
      <c r="O64" s="18" t="n"/>
    </row>
    <row r="65">
      <c r="A65" s="18" t="n"/>
      <c r="B65" s="18" t="n"/>
      <c r="C65" s="18" t="n"/>
      <c r="D65" s="18" t="n"/>
      <c r="E65" s="18" t="n"/>
      <c r="F65" s="20" t="n"/>
      <c r="G65" s="21" t="n"/>
      <c r="H65" s="21" t="n"/>
      <c r="I65" s="21" t="n"/>
      <c r="J65" s="22">
        <f>IF(COUNT(F65:I65)=0,"",F65*G65+H65+I65)</f>
        <v/>
      </c>
      <c r="K65" s="22">
        <f>IF(J65="","",IF($D65="Year-round",J65/4,IF($D65="Winter",J65,0)))</f>
        <v/>
      </c>
      <c r="L65" s="22">
        <f>IF(J65="","",IF($D65="Year-round",J65/4,IF($D65="Spring",J65,0)))</f>
        <v/>
      </c>
      <c r="M65" s="22">
        <f>IF(J65="","",IF($D65="Year-round",J65/4,IF($D65="Summer",J65,0)))</f>
        <v/>
      </c>
      <c r="N65" s="22">
        <f>IF(J65="","",IF($D65="Year-round",J65/4,IF($D65="Fall",J65,0)))</f>
        <v/>
      </c>
      <c r="O65" s="18" t="n"/>
    </row>
    <row r="66">
      <c r="A66" s="18" t="n"/>
      <c r="B66" s="18" t="n"/>
      <c r="C66" s="18" t="n"/>
      <c r="D66" s="18" t="n"/>
      <c r="E66" s="18" t="n"/>
      <c r="F66" s="20" t="n"/>
      <c r="G66" s="21" t="n"/>
      <c r="H66" s="21" t="n"/>
      <c r="I66" s="21" t="n"/>
      <c r="J66" s="22">
        <f>IF(COUNT(F66:I66)=0,"",F66*G66+H66+I66)</f>
        <v/>
      </c>
      <c r="K66" s="22">
        <f>IF(J66="","",IF($D66="Year-round",J66/4,IF($D66="Winter",J66,0)))</f>
        <v/>
      </c>
      <c r="L66" s="22">
        <f>IF(J66="","",IF($D66="Year-round",J66/4,IF($D66="Spring",J66,0)))</f>
        <v/>
      </c>
      <c r="M66" s="22">
        <f>IF(J66="","",IF($D66="Year-round",J66/4,IF($D66="Summer",J66,0)))</f>
        <v/>
      </c>
      <c r="N66" s="22">
        <f>IF(J66="","",IF($D66="Year-round",J66/4,IF($D66="Fall",J66,0)))</f>
        <v/>
      </c>
      <c r="O66" s="18" t="n"/>
    </row>
    <row r="67">
      <c r="A67" s="18" t="n"/>
      <c r="B67" s="18" t="n"/>
      <c r="C67" s="18" t="n"/>
      <c r="D67" s="18" t="n"/>
      <c r="E67" s="18" t="n"/>
      <c r="F67" s="20" t="n"/>
      <c r="G67" s="21" t="n"/>
      <c r="H67" s="21" t="n"/>
      <c r="I67" s="21" t="n"/>
      <c r="J67" s="22">
        <f>IF(COUNT(F67:I67)=0,"",F67*G67+H67+I67)</f>
        <v/>
      </c>
      <c r="K67" s="22">
        <f>IF(J67="","",IF($D67="Year-round",J67/4,IF($D67="Winter",J67,0)))</f>
        <v/>
      </c>
      <c r="L67" s="22">
        <f>IF(J67="","",IF($D67="Year-round",J67/4,IF($D67="Spring",J67,0)))</f>
        <v/>
      </c>
      <c r="M67" s="22">
        <f>IF(J67="","",IF($D67="Year-round",J67/4,IF($D67="Summer",J67,0)))</f>
        <v/>
      </c>
      <c r="N67" s="22">
        <f>IF(J67="","",IF($D67="Year-round",J67/4,IF($D67="Fall",J67,0)))</f>
        <v/>
      </c>
      <c r="O67" s="18" t="n"/>
    </row>
    <row r="68">
      <c r="A68" s="18" t="n"/>
      <c r="B68" s="18" t="n"/>
      <c r="C68" s="18" t="n"/>
      <c r="D68" s="18" t="n"/>
      <c r="E68" s="18" t="n"/>
      <c r="F68" s="20" t="n"/>
      <c r="G68" s="21" t="n"/>
      <c r="H68" s="21" t="n"/>
      <c r="I68" s="21" t="n"/>
      <c r="J68" s="22">
        <f>IF(COUNT(F68:I68)=0,"",F68*G68+H68+I68)</f>
        <v/>
      </c>
      <c r="K68" s="22">
        <f>IF(J68="","",IF($D68="Year-round",J68/4,IF($D68="Winter",J68,0)))</f>
        <v/>
      </c>
      <c r="L68" s="22">
        <f>IF(J68="","",IF($D68="Year-round",J68/4,IF($D68="Spring",J68,0)))</f>
        <v/>
      </c>
      <c r="M68" s="22">
        <f>IF(J68="","",IF($D68="Year-round",J68/4,IF($D68="Summer",J68,0)))</f>
        <v/>
      </c>
      <c r="N68" s="22">
        <f>IF(J68="","",IF($D68="Year-round",J68/4,IF($D68="Fall",J68,0)))</f>
        <v/>
      </c>
      <c r="O68" s="18" t="n"/>
    </row>
    <row r="69">
      <c r="A69" s="18" t="n"/>
      <c r="B69" s="18" t="n"/>
      <c r="C69" s="18" t="n"/>
      <c r="D69" s="18" t="n"/>
      <c r="E69" s="18" t="n"/>
      <c r="F69" s="20" t="n"/>
      <c r="G69" s="21" t="n"/>
      <c r="H69" s="21" t="n"/>
      <c r="I69" s="21" t="n"/>
      <c r="J69" s="22">
        <f>IF(COUNT(F69:I69)=0,"",F69*G69+H69+I69)</f>
        <v/>
      </c>
      <c r="K69" s="22">
        <f>IF(J69="","",IF($D69="Year-round",J69/4,IF($D69="Winter",J69,0)))</f>
        <v/>
      </c>
      <c r="L69" s="22">
        <f>IF(J69="","",IF($D69="Year-round",J69/4,IF($D69="Spring",J69,0)))</f>
        <v/>
      </c>
      <c r="M69" s="22">
        <f>IF(J69="","",IF($D69="Year-round",J69/4,IF($D69="Summer",J69,0)))</f>
        <v/>
      </c>
      <c r="N69" s="22">
        <f>IF(J69="","",IF($D69="Year-round",J69/4,IF($D69="Fall",J69,0)))</f>
        <v/>
      </c>
      <c r="O69" s="18" t="n"/>
    </row>
    <row r="70">
      <c r="A70" s="18" t="n"/>
      <c r="B70" s="18" t="n"/>
      <c r="C70" s="18" t="n"/>
      <c r="D70" s="18" t="n"/>
      <c r="E70" s="18" t="n"/>
      <c r="F70" s="20" t="n"/>
      <c r="G70" s="21" t="n"/>
      <c r="H70" s="21" t="n"/>
      <c r="I70" s="21" t="n"/>
      <c r="J70" s="22">
        <f>IF(COUNT(F70:I70)=0,"",F70*G70+H70+I70)</f>
        <v/>
      </c>
      <c r="K70" s="22">
        <f>IF(J70="","",IF($D70="Year-round",J70/4,IF($D70="Winter",J70,0)))</f>
        <v/>
      </c>
      <c r="L70" s="22">
        <f>IF(J70="","",IF($D70="Year-round",J70/4,IF($D70="Spring",J70,0)))</f>
        <v/>
      </c>
      <c r="M70" s="22">
        <f>IF(J70="","",IF($D70="Year-round",J70/4,IF($D70="Summer",J70,0)))</f>
        <v/>
      </c>
      <c r="N70" s="22">
        <f>IF(J70="","",IF($D70="Year-round",J70/4,IF($D70="Fall",J70,0)))</f>
        <v/>
      </c>
      <c r="O70" s="18" t="n"/>
    </row>
    <row r="71">
      <c r="A71" s="18" t="n"/>
      <c r="B71" s="18" t="n"/>
      <c r="C71" s="18" t="n"/>
      <c r="D71" s="18" t="n"/>
      <c r="E71" s="18" t="n"/>
      <c r="F71" s="20" t="n"/>
      <c r="G71" s="21" t="n"/>
      <c r="H71" s="21" t="n"/>
      <c r="I71" s="21" t="n"/>
      <c r="J71" s="22">
        <f>IF(COUNT(F71:I71)=0,"",F71*G71+H71+I71)</f>
        <v/>
      </c>
      <c r="K71" s="22">
        <f>IF(J71="","",IF($D71="Year-round",J71/4,IF($D71="Winter",J71,0)))</f>
        <v/>
      </c>
      <c r="L71" s="22">
        <f>IF(J71="","",IF($D71="Year-round",J71/4,IF($D71="Spring",J71,0)))</f>
        <v/>
      </c>
      <c r="M71" s="22">
        <f>IF(J71="","",IF($D71="Year-round",J71/4,IF($D71="Summer",J71,0)))</f>
        <v/>
      </c>
      <c r="N71" s="22">
        <f>IF(J71="","",IF($D71="Year-round",J71/4,IF($D71="Fall",J71,0)))</f>
        <v/>
      </c>
      <c r="O71" s="18" t="n"/>
    </row>
    <row r="72">
      <c r="A72" s="18" t="n"/>
      <c r="B72" s="18" t="n"/>
      <c r="C72" s="18" t="n"/>
      <c r="D72" s="18" t="n"/>
      <c r="E72" s="18" t="n"/>
      <c r="F72" s="20" t="n"/>
      <c r="G72" s="21" t="n"/>
      <c r="H72" s="21" t="n"/>
      <c r="I72" s="21" t="n"/>
      <c r="J72" s="22">
        <f>IF(COUNT(F72:I72)=0,"",F72*G72+H72+I72)</f>
        <v/>
      </c>
      <c r="K72" s="22">
        <f>IF(J72="","",IF($D72="Year-round",J72/4,IF($D72="Winter",J72,0)))</f>
        <v/>
      </c>
      <c r="L72" s="22">
        <f>IF(J72="","",IF($D72="Year-round",J72/4,IF($D72="Spring",J72,0)))</f>
        <v/>
      </c>
      <c r="M72" s="22">
        <f>IF(J72="","",IF($D72="Year-round",J72/4,IF($D72="Summer",J72,0)))</f>
        <v/>
      </c>
      <c r="N72" s="22">
        <f>IF(J72="","",IF($D72="Year-round",J72/4,IF($D72="Fall",J72,0)))</f>
        <v/>
      </c>
      <c r="O72" s="18" t="n"/>
    </row>
    <row r="73">
      <c r="A73" s="18" t="n"/>
      <c r="B73" s="18" t="n"/>
      <c r="C73" s="18" t="n"/>
      <c r="D73" s="18" t="n"/>
      <c r="E73" s="18" t="n"/>
      <c r="F73" s="20" t="n"/>
      <c r="G73" s="21" t="n"/>
      <c r="H73" s="21" t="n"/>
      <c r="I73" s="21" t="n"/>
      <c r="J73" s="22">
        <f>IF(COUNT(F73:I73)=0,"",F73*G73+H73+I73)</f>
        <v/>
      </c>
      <c r="K73" s="22">
        <f>IF(J73="","",IF($D73="Year-round",J73/4,IF($D73="Winter",J73,0)))</f>
        <v/>
      </c>
      <c r="L73" s="22">
        <f>IF(J73="","",IF($D73="Year-round",J73/4,IF($D73="Spring",J73,0)))</f>
        <v/>
      </c>
      <c r="M73" s="22">
        <f>IF(J73="","",IF($D73="Year-round",J73/4,IF($D73="Summer",J73,0)))</f>
        <v/>
      </c>
      <c r="N73" s="22">
        <f>IF(J73="","",IF($D73="Year-round",J73/4,IF($D73="Fall",J73,0)))</f>
        <v/>
      </c>
      <c r="O73" s="18" t="n"/>
    </row>
    <row r="74">
      <c r="A74" s="18" t="n"/>
      <c r="B74" s="18" t="n"/>
      <c r="C74" s="18" t="n"/>
      <c r="D74" s="18" t="n"/>
      <c r="E74" s="18" t="n"/>
      <c r="F74" s="20" t="n"/>
      <c r="G74" s="21" t="n"/>
      <c r="H74" s="21" t="n"/>
      <c r="I74" s="21" t="n"/>
      <c r="J74" s="22">
        <f>IF(COUNT(F74:I74)=0,"",F74*G74+H74+I74)</f>
        <v/>
      </c>
      <c r="K74" s="22">
        <f>IF(J74="","",IF($D74="Year-round",J74/4,IF($D74="Winter",J74,0)))</f>
        <v/>
      </c>
      <c r="L74" s="22">
        <f>IF(J74="","",IF($D74="Year-round",J74/4,IF($D74="Spring",J74,0)))</f>
        <v/>
      </c>
      <c r="M74" s="22">
        <f>IF(J74="","",IF($D74="Year-round",J74/4,IF($D74="Summer",J74,0)))</f>
        <v/>
      </c>
      <c r="N74" s="22">
        <f>IF(J74="","",IF($D74="Year-round",J74/4,IF($D74="Fall",J74,0)))</f>
        <v/>
      </c>
      <c r="O74" s="18" t="n"/>
    </row>
    <row r="75">
      <c r="A75" s="18" t="n"/>
      <c r="B75" s="18" t="n"/>
      <c r="C75" s="18" t="n"/>
      <c r="D75" s="18" t="n"/>
      <c r="E75" s="18" t="n"/>
      <c r="F75" s="20" t="n"/>
      <c r="G75" s="21" t="n"/>
      <c r="H75" s="21" t="n"/>
      <c r="I75" s="21" t="n"/>
      <c r="J75" s="22">
        <f>IF(COUNT(F75:I75)=0,"",F75*G75+H75+I75)</f>
        <v/>
      </c>
      <c r="K75" s="22">
        <f>IF(J75="","",IF($D75="Year-round",J75/4,IF($D75="Winter",J75,0)))</f>
        <v/>
      </c>
      <c r="L75" s="22">
        <f>IF(J75="","",IF($D75="Year-round",J75/4,IF($D75="Spring",J75,0)))</f>
        <v/>
      </c>
      <c r="M75" s="22">
        <f>IF(J75="","",IF($D75="Year-round",J75/4,IF($D75="Summer",J75,0)))</f>
        <v/>
      </c>
      <c r="N75" s="22">
        <f>IF(J75="","",IF($D75="Year-round",J75/4,IF($D75="Fall",J75,0)))</f>
        <v/>
      </c>
      <c r="O75" s="18" t="n"/>
    </row>
    <row r="76">
      <c r="A76" s="18" t="n"/>
      <c r="B76" s="18" t="n"/>
      <c r="C76" s="18" t="n"/>
      <c r="D76" s="18" t="n"/>
      <c r="E76" s="18" t="n"/>
      <c r="F76" s="20" t="n"/>
      <c r="G76" s="21" t="n"/>
      <c r="H76" s="21" t="n"/>
      <c r="I76" s="21" t="n"/>
      <c r="J76" s="22">
        <f>IF(COUNT(F76:I76)=0,"",F76*G76+H76+I76)</f>
        <v/>
      </c>
      <c r="K76" s="22">
        <f>IF(J76="","",IF($D76="Year-round",J76/4,IF($D76="Winter",J76,0)))</f>
        <v/>
      </c>
      <c r="L76" s="22">
        <f>IF(J76="","",IF($D76="Year-round",J76/4,IF($D76="Spring",J76,0)))</f>
        <v/>
      </c>
      <c r="M76" s="22">
        <f>IF(J76="","",IF($D76="Year-round",J76/4,IF($D76="Summer",J76,0)))</f>
        <v/>
      </c>
      <c r="N76" s="22">
        <f>IF(J76="","",IF($D76="Year-round",J76/4,IF($D76="Fall",J76,0)))</f>
        <v/>
      </c>
      <c r="O76" s="18" t="n"/>
    </row>
    <row r="77">
      <c r="A77" s="18" t="n"/>
      <c r="B77" s="18" t="n"/>
      <c r="C77" s="18" t="n"/>
      <c r="D77" s="18" t="n"/>
      <c r="E77" s="18" t="n"/>
      <c r="F77" s="20" t="n"/>
      <c r="G77" s="21" t="n"/>
      <c r="H77" s="21" t="n"/>
      <c r="I77" s="21" t="n"/>
      <c r="J77" s="22">
        <f>IF(COUNT(F77:I77)=0,"",F77*G77+H77+I77)</f>
        <v/>
      </c>
      <c r="K77" s="22">
        <f>IF(J77="","",IF($D77="Year-round",J77/4,IF($D77="Winter",J77,0)))</f>
        <v/>
      </c>
      <c r="L77" s="22">
        <f>IF(J77="","",IF($D77="Year-round",J77/4,IF($D77="Spring",J77,0)))</f>
        <v/>
      </c>
      <c r="M77" s="22">
        <f>IF(J77="","",IF($D77="Year-round",J77/4,IF($D77="Summer",J77,0)))</f>
        <v/>
      </c>
      <c r="N77" s="22">
        <f>IF(J77="","",IF($D77="Year-round",J77/4,IF($D77="Fall",J77,0)))</f>
        <v/>
      </c>
      <c r="O77" s="18" t="n"/>
    </row>
    <row r="78">
      <c r="A78" s="18" t="n"/>
      <c r="B78" s="18" t="n"/>
      <c r="C78" s="18" t="n"/>
      <c r="D78" s="18" t="n"/>
      <c r="E78" s="18" t="n"/>
      <c r="F78" s="20" t="n"/>
      <c r="G78" s="21" t="n"/>
      <c r="H78" s="21" t="n"/>
      <c r="I78" s="21" t="n"/>
      <c r="J78" s="22">
        <f>IF(COUNT(F78:I78)=0,"",F78*G78+H78+I78)</f>
        <v/>
      </c>
      <c r="K78" s="22">
        <f>IF(J78="","",IF($D78="Year-round",J78/4,IF($D78="Winter",J78,0)))</f>
        <v/>
      </c>
      <c r="L78" s="22">
        <f>IF(J78="","",IF($D78="Year-round",J78/4,IF($D78="Spring",J78,0)))</f>
        <v/>
      </c>
      <c r="M78" s="22">
        <f>IF(J78="","",IF($D78="Year-round",J78/4,IF($D78="Summer",J78,0)))</f>
        <v/>
      </c>
      <c r="N78" s="22">
        <f>IF(J78="","",IF($D78="Year-round",J78/4,IF($D78="Fall",J78,0)))</f>
        <v/>
      </c>
      <c r="O78" s="18" t="n"/>
    </row>
    <row r="79">
      <c r="A79" s="18" t="n"/>
      <c r="B79" s="18" t="n"/>
      <c r="C79" s="18" t="n"/>
      <c r="D79" s="18" t="n"/>
      <c r="E79" s="18" t="n"/>
      <c r="F79" s="20" t="n"/>
      <c r="G79" s="21" t="n"/>
      <c r="H79" s="21" t="n"/>
      <c r="I79" s="21" t="n"/>
      <c r="J79" s="22">
        <f>IF(COUNT(F79:I79)=0,"",F79*G79+H79+I79)</f>
        <v/>
      </c>
      <c r="K79" s="22">
        <f>IF(J79="","",IF($D79="Year-round",J79/4,IF($D79="Winter",J79,0)))</f>
        <v/>
      </c>
      <c r="L79" s="22">
        <f>IF(J79="","",IF($D79="Year-round",J79/4,IF($D79="Spring",J79,0)))</f>
        <v/>
      </c>
      <c r="M79" s="22">
        <f>IF(J79="","",IF($D79="Year-round",J79/4,IF($D79="Summer",J79,0)))</f>
        <v/>
      </c>
      <c r="N79" s="22">
        <f>IF(J79="","",IF($D79="Year-round",J79/4,IF($D79="Fall",J79,0)))</f>
        <v/>
      </c>
      <c r="O79" s="18" t="n"/>
    </row>
    <row r="80">
      <c r="A80" s="18" t="n"/>
      <c r="B80" s="18" t="n"/>
      <c r="C80" s="18" t="n"/>
      <c r="D80" s="18" t="n"/>
      <c r="E80" s="18" t="n"/>
      <c r="F80" s="20" t="n"/>
      <c r="G80" s="21" t="n"/>
      <c r="H80" s="21" t="n"/>
      <c r="I80" s="21" t="n"/>
      <c r="J80" s="22">
        <f>IF(COUNT(F80:I80)=0,"",F80*G80+H80+I80)</f>
        <v/>
      </c>
      <c r="K80" s="22">
        <f>IF(J80="","",IF($D80="Year-round",J80/4,IF($D80="Winter",J80,0)))</f>
        <v/>
      </c>
      <c r="L80" s="22">
        <f>IF(J80="","",IF($D80="Year-round",J80/4,IF($D80="Spring",J80,0)))</f>
        <v/>
      </c>
      <c r="M80" s="22">
        <f>IF(J80="","",IF($D80="Year-round",J80/4,IF($D80="Summer",J80,0)))</f>
        <v/>
      </c>
      <c r="N80" s="22">
        <f>IF(J80="","",IF($D80="Year-round",J80/4,IF($D80="Fall",J80,0)))</f>
        <v/>
      </c>
      <c r="O80" s="18" t="n"/>
    </row>
    <row r="81">
      <c r="A81" s="18" t="n"/>
      <c r="B81" s="18" t="n"/>
      <c r="C81" s="18" t="n"/>
      <c r="D81" s="18" t="n"/>
      <c r="E81" s="18" t="n"/>
      <c r="F81" s="20" t="n"/>
      <c r="G81" s="21" t="n"/>
      <c r="H81" s="21" t="n"/>
      <c r="I81" s="21" t="n"/>
      <c r="J81" s="22">
        <f>IF(COUNT(F81:I81)=0,"",F81*G81+H81+I81)</f>
        <v/>
      </c>
      <c r="K81" s="22">
        <f>IF(J81="","",IF($D81="Year-round",J81/4,IF($D81="Winter",J81,0)))</f>
        <v/>
      </c>
      <c r="L81" s="22">
        <f>IF(J81="","",IF($D81="Year-round",J81/4,IF($D81="Spring",J81,0)))</f>
        <v/>
      </c>
      <c r="M81" s="22">
        <f>IF(J81="","",IF($D81="Year-round",J81/4,IF($D81="Summer",J81,0)))</f>
        <v/>
      </c>
      <c r="N81" s="22">
        <f>IF(J81="","",IF($D81="Year-round",J81/4,IF($D81="Fall",J81,0)))</f>
        <v/>
      </c>
      <c r="O81" s="18" t="n"/>
    </row>
    <row r="82">
      <c r="A82" s="18" t="n"/>
      <c r="B82" s="18" t="n"/>
      <c r="C82" s="18" t="n"/>
      <c r="D82" s="18" t="n"/>
      <c r="E82" s="18" t="n"/>
      <c r="F82" s="20" t="n"/>
      <c r="G82" s="21" t="n"/>
      <c r="H82" s="21" t="n"/>
      <c r="I82" s="21" t="n"/>
      <c r="J82" s="22">
        <f>IF(COUNT(F82:I82)=0,"",F82*G82+H82+I82)</f>
        <v/>
      </c>
      <c r="K82" s="22">
        <f>IF(J82="","",IF($D82="Year-round",J82/4,IF($D82="Winter",J82,0)))</f>
        <v/>
      </c>
      <c r="L82" s="22">
        <f>IF(J82="","",IF($D82="Year-round",J82/4,IF($D82="Spring",J82,0)))</f>
        <v/>
      </c>
      <c r="M82" s="22">
        <f>IF(J82="","",IF($D82="Year-round",J82/4,IF($D82="Summer",J82,0)))</f>
        <v/>
      </c>
      <c r="N82" s="22">
        <f>IF(J82="","",IF($D82="Year-round",J82/4,IF($D82="Fall",J82,0)))</f>
        <v/>
      </c>
      <c r="O82" s="18" t="n"/>
    </row>
    <row r="83">
      <c r="A83" s="18" t="n"/>
      <c r="B83" s="18" t="n"/>
      <c r="C83" s="18" t="n"/>
      <c r="D83" s="18" t="n"/>
      <c r="E83" s="18" t="n"/>
      <c r="F83" s="20" t="n"/>
      <c r="G83" s="21" t="n"/>
      <c r="H83" s="21" t="n"/>
      <c r="I83" s="21" t="n"/>
      <c r="J83" s="22">
        <f>IF(COUNT(F83:I83)=0,"",F83*G83+H83+I83)</f>
        <v/>
      </c>
      <c r="K83" s="22">
        <f>IF(J83="","",IF($D83="Year-round",J83/4,IF($D83="Winter",J83,0)))</f>
        <v/>
      </c>
      <c r="L83" s="22">
        <f>IF(J83="","",IF($D83="Year-round",J83/4,IF($D83="Spring",J83,0)))</f>
        <v/>
      </c>
      <c r="M83" s="22">
        <f>IF(J83="","",IF($D83="Year-round",J83/4,IF($D83="Summer",J83,0)))</f>
        <v/>
      </c>
      <c r="N83" s="22">
        <f>IF(J83="","",IF($D83="Year-round",J83/4,IF($D83="Fall",J83,0)))</f>
        <v/>
      </c>
      <c r="O83" s="18" t="n"/>
    </row>
    <row r="84">
      <c r="A84" s="18" t="n"/>
      <c r="B84" s="18" t="n"/>
      <c r="C84" s="18" t="n"/>
      <c r="D84" s="18" t="n"/>
      <c r="E84" s="18" t="n"/>
      <c r="F84" s="20" t="n"/>
      <c r="G84" s="21" t="n"/>
      <c r="H84" s="21" t="n"/>
      <c r="I84" s="21" t="n"/>
      <c r="J84" s="22">
        <f>IF(COUNT(F84:I84)=0,"",F84*G84+H84+I84)</f>
        <v/>
      </c>
      <c r="K84" s="22">
        <f>IF(J84="","",IF($D84="Year-round",J84/4,IF($D84="Winter",J84,0)))</f>
        <v/>
      </c>
      <c r="L84" s="22">
        <f>IF(J84="","",IF($D84="Year-round",J84/4,IF($D84="Spring",J84,0)))</f>
        <v/>
      </c>
      <c r="M84" s="22">
        <f>IF(J84="","",IF($D84="Year-round",J84/4,IF($D84="Summer",J84,0)))</f>
        <v/>
      </c>
      <c r="N84" s="22">
        <f>IF(J84="","",IF($D84="Year-round",J84/4,IF($D84="Fall",J84,0)))</f>
        <v/>
      </c>
      <c r="O84" s="18" t="n"/>
    </row>
    <row r="85">
      <c r="A85" s="18" t="n"/>
      <c r="B85" s="18" t="n"/>
      <c r="C85" s="18" t="n"/>
      <c r="D85" s="18" t="n"/>
      <c r="E85" s="18" t="n"/>
      <c r="F85" s="20" t="n"/>
      <c r="G85" s="21" t="n"/>
      <c r="H85" s="21" t="n"/>
      <c r="I85" s="21" t="n"/>
      <c r="J85" s="22">
        <f>IF(COUNT(F85:I85)=0,"",F85*G85+H85+I85)</f>
        <v/>
      </c>
      <c r="K85" s="22">
        <f>IF(J85="","",IF($D85="Year-round",J85/4,IF($D85="Winter",J85,0)))</f>
        <v/>
      </c>
      <c r="L85" s="22">
        <f>IF(J85="","",IF($D85="Year-round",J85/4,IF($D85="Spring",J85,0)))</f>
        <v/>
      </c>
      <c r="M85" s="22">
        <f>IF(J85="","",IF($D85="Year-round",J85/4,IF($D85="Summer",J85,0)))</f>
        <v/>
      </c>
      <c r="N85" s="22">
        <f>IF(J85="","",IF($D85="Year-round",J85/4,IF($D85="Fall",J85,0)))</f>
        <v/>
      </c>
      <c r="O85" s="18" t="n"/>
    </row>
    <row r="86">
      <c r="A86" s="18" t="n"/>
      <c r="B86" s="18" t="n"/>
      <c r="C86" s="18" t="n"/>
      <c r="D86" s="18" t="n"/>
      <c r="E86" s="18" t="n"/>
      <c r="F86" s="20" t="n"/>
      <c r="G86" s="21" t="n"/>
      <c r="H86" s="21" t="n"/>
      <c r="I86" s="21" t="n"/>
      <c r="J86" s="22">
        <f>IF(COUNT(F86:I86)=0,"",F86*G86+H86+I86)</f>
        <v/>
      </c>
      <c r="K86" s="22">
        <f>IF(J86="","",IF($D86="Year-round",J86/4,IF($D86="Winter",J86,0)))</f>
        <v/>
      </c>
      <c r="L86" s="22">
        <f>IF(J86="","",IF($D86="Year-round",J86/4,IF($D86="Spring",J86,0)))</f>
        <v/>
      </c>
      <c r="M86" s="22">
        <f>IF(J86="","",IF($D86="Year-round",J86/4,IF($D86="Summer",J86,0)))</f>
        <v/>
      </c>
      <c r="N86" s="22">
        <f>IF(J86="","",IF($D86="Year-round",J86/4,IF($D86="Fall",J86,0)))</f>
        <v/>
      </c>
      <c r="O86" s="18" t="n"/>
    </row>
    <row r="87">
      <c r="A87" s="18" t="n"/>
      <c r="B87" s="18" t="n"/>
      <c r="C87" s="18" t="n"/>
      <c r="D87" s="18" t="n"/>
      <c r="E87" s="18" t="n"/>
      <c r="F87" s="20" t="n"/>
      <c r="G87" s="21" t="n"/>
      <c r="H87" s="21" t="n"/>
      <c r="I87" s="21" t="n"/>
      <c r="J87" s="22">
        <f>IF(COUNT(F87:I87)=0,"",F87*G87+H87+I87)</f>
        <v/>
      </c>
      <c r="K87" s="22">
        <f>IF(J87="","",IF($D87="Year-round",J87/4,IF($D87="Winter",J87,0)))</f>
        <v/>
      </c>
      <c r="L87" s="22">
        <f>IF(J87="","",IF($D87="Year-round",J87/4,IF($D87="Spring",J87,0)))</f>
        <v/>
      </c>
      <c r="M87" s="22">
        <f>IF(J87="","",IF($D87="Year-round",J87/4,IF($D87="Summer",J87,0)))</f>
        <v/>
      </c>
      <c r="N87" s="22">
        <f>IF(J87="","",IF($D87="Year-round",J87/4,IF($D87="Fall",J87,0)))</f>
        <v/>
      </c>
      <c r="O87" s="18" t="n"/>
    </row>
    <row r="88">
      <c r="A88" s="18" t="n"/>
      <c r="B88" s="18" t="n"/>
      <c r="C88" s="18" t="n"/>
      <c r="D88" s="18" t="n"/>
      <c r="E88" s="18" t="n"/>
      <c r="F88" s="20" t="n"/>
      <c r="G88" s="21" t="n"/>
      <c r="H88" s="21" t="n"/>
      <c r="I88" s="21" t="n"/>
      <c r="J88" s="22">
        <f>IF(COUNT(F88:I88)=0,"",F88*G88+H88+I88)</f>
        <v/>
      </c>
      <c r="K88" s="22">
        <f>IF(J88="","",IF($D88="Year-round",J88/4,IF($D88="Winter",J88,0)))</f>
        <v/>
      </c>
      <c r="L88" s="22">
        <f>IF(J88="","",IF($D88="Year-round",J88/4,IF($D88="Spring",J88,0)))</f>
        <v/>
      </c>
      <c r="M88" s="22">
        <f>IF(J88="","",IF($D88="Year-round",J88/4,IF($D88="Summer",J88,0)))</f>
        <v/>
      </c>
      <c r="N88" s="22">
        <f>IF(J88="","",IF($D88="Year-round",J88/4,IF($D88="Fall",J88,0)))</f>
        <v/>
      </c>
      <c r="O88" s="18" t="n"/>
    </row>
    <row r="89">
      <c r="A89" s="18" t="n"/>
      <c r="B89" s="18" t="n"/>
      <c r="C89" s="18" t="n"/>
      <c r="D89" s="18" t="n"/>
      <c r="E89" s="18" t="n"/>
      <c r="F89" s="20" t="n"/>
      <c r="G89" s="21" t="n"/>
      <c r="H89" s="21" t="n"/>
      <c r="I89" s="21" t="n"/>
      <c r="J89" s="22">
        <f>IF(COUNT(F89:I89)=0,"",F89*G89+H89+I89)</f>
        <v/>
      </c>
      <c r="K89" s="22">
        <f>IF(J89="","",IF($D89="Year-round",J89/4,IF($D89="Winter",J89,0)))</f>
        <v/>
      </c>
      <c r="L89" s="22">
        <f>IF(J89="","",IF($D89="Year-round",J89/4,IF($D89="Spring",J89,0)))</f>
        <v/>
      </c>
      <c r="M89" s="22">
        <f>IF(J89="","",IF($D89="Year-round",J89/4,IF($D89="Summer",J89,0)))</f>
        <v/>
      </c>
      <c r="N89" s="22">
        <f>IF(J89="","",IF($D89="Year-round",J89/4,IF($D89="Fall",J89,0)))</f>
        <v/>
      </c>
      <c r="O89" s="18" t="n"/>
    </row>
    <row r="90">
      <c r="A90" s="18" t="n"/>
      <c r="B90" s="18" t="n"/>
      <c r="C90" s="18" t="n"/>
      <c r="D90" s="18" t="n"/>
      <c r="E90" s="18" t="n"/>
      <c r="F90" s="20" t="n"/>
      <c r="G90" s="21" t="n"/>
      <c r="H90" s="21" t="n"/>
      <c r="I90" s="21" t="n"/>
      <c r="J90" s="22">
        <f>IF(COUNT(F90:I90)=0,"",F90*G90+H90+I90)</f>
        <v/>
      </c>
      <c r="K90" s="22">
        <f>IF(J90="","",IF($D90="Year-round",J90/4,IF($D90="Winter",J90,0)))</f>
        <v/>
      </c>
      <c r="L90" s="22">
        <f>IF(J90="","",IF($D90="Year-round",J90/4,IF($D90="Spring",J90,0)))</f>
        <v/>
      </c>
      <c r="M90" s="22">
        <f>IF(J90="","",IF($D90="Year-round",J90/4,IF($D90="Summer",J90,0)))</f>
        <v/>
      </c>
      <c r="N90" s="22">
        <f>IF(J90="","",IF($D90="Year-round",J90/4,IF($D90="Fall",J90,0)))</f>
        <v/>
      </c>
      <c r="O90" s="18" t="n"/>
    </row>
    <row r="91">
      <c r="A91" s="18" t="n"/>
      <c r="B91" s="18" t="n"/>
      <c r="C91" s="18" t="n"/>
      <c r="D91" s="18" t="n"/>
      <c r="E91" s="18" t="n"/>
      <c r="F91" s="20" t="n"/>
      <c r="G91" s="21" t="n"/>
      <c r="H91" s="21" t="n"/>
      <c r="I91" s="21" t="n"/>
      <c r="J91" s="22">
        <f>IF(COUNT(F91:I91)=0,"",F91*G91+H91+I91)</f>
        <v/>
      </c>
      <c r="K91" s="22">
        <f>IF(J91="","",IF($D91="Year-round",J91/4,IF($D91="Winter",J91,0)))</f>
        <v/>
      </c>
      <c r="L91" s="22">
        <f>IF(J91="","",IF($D91="Year-round",J91/4,IF($D91="Spring",J91,0)))</f>
        <v/>
      </c>
      <c r="M91" s="22">
        <f>IF(J91="","",IF($D91="Year-round",J91/4,IF($D91="Summer",J91,0)))</f>
        <v/>
      </c>
      <c r="N91" s="22">
        <f>IF(J91="","",IF($D91="Year-round",J91/4,IF($D91="Fall",J91,0)))</f>
        <v/>
      </c>
      <c r="O91" s="18" t="n"/>
    </row>
    <row r="92">
      <c r="A92" s="18" t="n"/>
      <c r="B92" s="18" t="n"/>
      <c r="C92" s="18" t="n"/>
      <c r="D92" s="18" t="n"/>
      <c r="E92" s="18" t="n"/>
      <c r="F92" s="20" t="n"/>
      <c r="G92" s="21" t="n"/>
      <c r="H92" s="21" t="n"/>
      <c r="I92" s="21" t="n"/>
      <c r="J92" s="22">
        <f>IF(COUNT(F92:I92)=0,"",F92*G92+H92+I92)</f>
        <v/>
      </c>
      <c r="K92" s="22">
        <f>IF(J92="","",IF($D92="Year-round",J92/4,IF($D92="Winter",J92,0)))</f>
        <v/>
      </c>
      <c r="L92" s="22">
        <f>IF(J92="","",IF($D92="Year-round",J92/4,IF($D92="Spring",J92,0)))</f>
        <v/>
      </c>
      <c r="M92" s="22">
        <f>IF(J92="","",IF($D92="Year-round",J92/4,IF($D92="Summer",J92,0)))</f>
        <v/>
      </c>
      <c r="N92" s="22">
        <f>IF(J92="","",IF($D92="Year-round",J92/4,IF($D92="Fall",J92,0)))</f>
        <v/>
      </c>
      <c r="O92" s="18" t="n"/>
    </row>
    <row r="93">
      <c r="A93" s="18" t="n"/>
      <c r="B93" s="18" t="n"/>
      <c r="C93" s="18" t="n"/>
      <c r="D93" s="18" t="n"/>
      <c r="E93" s="18" t="n"/>
      <c r="F93" s="20" t="n"/>
      <c r="G93" s="21" t="n"/>
      <c r="H93" s="21" t="n"/>
      <c r="I93" s="21" t="n"/>
      <c r="J93" s="22">
        <f>IF(COUNT(F93:I93)=0,"",F93*G93+H93+I93)</f>
        <v/>
      </c>
      <c r="K93" s="22">
        <f>IF(J93="","",IF($D93="Year-round",J93/4,IF($D93="Winter",J93,0)))</f>
        <v/>
      </c>
      <c r="L93" s="22">
        <f>IF(J93="","",IF($D93="Year-round",J93/4,IF($D93="Spring",J93,0)))</f>
        <v/>
      </c>
      <c r="M93" s="22">
        <f>IF(J93="","",IF($D93="Year-round",J93/4,IF($D93="Summer",J93,0)))</f>
        <v/>
      </c>
      <c r="N93" s="22">
        <f>IF(J93="","",IF($D93="Year-round",J93/4,IF($D93="Fall",J93,0)))</f>
        <v/>
      </c>
      <c r="O93" s="18" t="n"/>
    </row>
    <row r="94">
      <c r="A94" s="18" t="n"/>
      <c r="B94" s="18" t="n"/>
      <c r="C94" s="18" t="n"/>
      <c r="D94" s="18" t="n"/>
      <c r="E94" s="18" t="n"/>
      <c r="F94" s="20" t="n"/>
      <c r="G94" s="21" t="n"/>
      <c r="H94" s="21" t="n"/>
      <c r="I94" s="21" t="n"/>
      <c r="J94" s="22">
        <f>IF(COUNT(F94:I94)=0,"",F94*G94+H94+I94)</f>
        <v/>
      </c>
      <c r="K94" s="22">
        <f>IF(J94="","",IF($D94="Year-round",J94/4,IF($D94="Winter",J94,0)))</f>
        <v/>
      </c>
      <c r="L94" s="22">
        <f>IF(J94="","",IF($D94="Year-round",J94/4,IF($D94="Spring",J94,0)))</f>
        <v/>
      </c>
      <c r="M94" s="22">
        <f>IF(J94="","",IF($D94="Year-round",J94/4,IF($D94="Summer",J94,0)))</f>
        <v/>
      </c>
      <c r="N94" s="22">
        <f>IF(J94="","",IF($D94="Year-round",J94/4,IF($D94="Fall",J94,0)))</f>
        <v/>
      </c>
      <c r="O94" s="18" t="n"/>
    </row>
    <row r="95">
      <c r="A95" s="18" t="n"/>
      <c r="B95" s="18" t="n"/>
      <c r="C95" s="18" t="n"/>
      <c r="D95" s="18" t="n"/>
      <c r="E95" s="18" t="n"/>
      <c r="F95" s="20" t="n"/>
      <c r="G95" s="21" t="n"/>
      <c r="H95" s="21" t="n"/>
      <c r="I95" s="21" t="n"/>
      <c r="J95" s="22">
        <f>IF(COUNT(F95:I95)=0,"",F95*G95+H95+I95)</f>
        <v/>
      </c>
      <c r="K95" s="22">
        <f>IF(J95="","",IF($D95="Year-round",J95/4,IF($D95="Winter",J95,0)))</f>
        <v/>
      </c>
      <c r="L95" s="22">
        <f>IF(J95="","",IF($D95="Year-round",J95/4,IF($D95="Spring",J95,0)))</f>
        <v/>
      </c>
      <c r="M95" s="22">
        <f>IF(J95="","",IF($D95="Year-round",J95/4,IF($D95="Summer",J95,0)))</f>
        <v/>
      </c>
      <c r="N95" s="22">
        <f>IF(J95="","",IF($D95="Year-round",J95/4,IF($D95="Fall",J95,0)))</f>
        <v/>
      </c>
      <c r="O95" s="18" t="n"/>
    </row>
    <row r="96">
      <c r="A96" s="18" t="n"/>
      <c r="B96" s="18" t="n"/>
      <c r="C96" s="18" t="n"/>
      <c r="D96" s="18" t="n"/>
      <c r="E96" s="18" t="n"/>
      <c r="F96" s="20" t="n"/>
      <c r="G96" s="21" t="n"/>
      <c r="H96" s="21" t="n"/>
      <c r="I96" s="21" t="n"/>
      <c r="J96" s="22">
        <f>IF(COUNT(F96:I96)=0,"",F96*G96+H96+I96)</f>
        <v/>
      </c>
      <c r="K96" s="22">
        <f>IF(J96="","",IF($D96="Year-round",J96/4,IF($D96="Winter",J96,0)))</f>
        <v/>
      </c>
      <c r="L96" s="22">
        <f>IF(J96="","",IF($D96="Year-round",J96/4,IF($D96="Spring",J96,0)))</f>
        <v/>
      </c>
      <c r="M96" s="22">
        <f>IF(J96="","",IF($D96="Year-round",J96/4,IF($D96="Summer",J96,0)))</f>
        <v/>
      </c>
      <c r="N96" s="22">
        <f>IF(J96="","",IF($D96="Year-round",J96/4,IF($D96="Fall",J96,0)))</f>
        <v/>
      </c>
      <c r="O96" s="18" t="n"/>
    </row>
    <row r="97">
      <c r="A97" s="18" t="n"/>
      <c r="B97" s="18" t="n"/>
      <c r="C97" s="18" t="n"/>
      <c r="D97" s="18" t="n"/>
      <c r="E97" s="18" t="n"/>
      <c r="F97" s="20" t="n"/>
      <c r="G97" s="21" t="n"/>
      <c r="H97" s="21" t="n"/>
      <c r="I97" s="21" t="n"/>
      <c r="J97" s="22">
        <f>IF(COUNT(F97:I97)=0,"",F97*G97+H97+I97)</f>
        <v/>
      </c>
      <c r="K97" s="22">
        <f>IF(J97="","",IF($D97="Year-round",J97/4,IF($D97="Winter",J97,0)))</f>
        <v/>
      </c>
      <c r="L97" s="22">
        <f>IF(J97="","",IF($D97="Year-round",J97/4,IF($D97="Spring",J97,0)))</f>
        <v/>
      </c>
      <c r="M97" s="22">
        <f>IF(J97="","",IF($D97="Year-round",J97/4,IF($D97="Summer",J97,0)))</f>
        <v/>
      </c>
      <c r="N97" s="22">
        <f>IF(J97="","",IF($D97="Year-round",J97/4,IF($D97="Fall",J97,0)))</f>
        <v/>
      </c>
      <c r="O97" s="18" t="n"/>
    </row>
    <row r="98">
      <c r="A98" s="18" t="n"/>
      <c r="B98" s="18" t="n"/>
      <c r="C98" s="18" t="n"/>
      <c r="D98" s="18" t="n"/>
      <c r="E98" s="18" t="n"/>
      <c r="F98" s="20" t="n"/>
      <c r="G98" s="21" t="n"/>
      <c r="H98" s="21" t="n"/>
      <c r="I98" s="21" t="n"/>
      <c r="J98" s="22">
        <f>IF(COUNT(F98:I98)=0,"",F98*G98+H98+I98)</f>
        <v/>
      </c>
      <c r="K98" s="22">
        <f>IF(J98="","",IF($D98="Year-round",J98/4,IF($D98="Winter",J98,0)))</f>
        <v/>
      </c>
      <c r="L98" s="22">
        <f>IF(J98="","",IF($D98="Year-round",J98/4,IF($D98="Spring",J98,0)))</f>
        <v/>
      </c>
      <c r="M98" s="22">
        <f>IF(J98="","",IF($D98="Year-round",J98/4,IF($D98="Summer",J98,0)))</f>
        <v/>
      </c>
      <c r="N98" s="22">
        <f>IF(J98="","",IF($D98="Year-round",J98/4,IF($D98="Fall",J98,0)))</f>
        <v/>
      </c>
      <c r="O98" s="18" t="n"/>
    </row>
    <row r="99">
      <c r="A99" s="18" t="n"/>
      <c r="B99" s="18" t="n"/>
      <c r="C99" s="18" t="n"/>
      <c r="D99" s="18" t="n"/>
      <c r="E99" s="18" t="n"/>
      <c r="F99" s="20" t="n"/>
      <c r="G99" s="21" t="n"/>
      <c r="H99" s="21" t="n"/>
      <c r="I99" s="21" t="n"/>
      <c r="J99" s="22">
        <f>IF(COUNT(F99:I99)=0,"",F99*G99+H99+I99)</f>
        <v/>
      </c>
      <c r="K99" s="22">
        <f>IF(J99="","",IF($D99="Year-round",J99/4,IF($D99="Winter",J99,0)))</f>
        <v/>
      </c>
      <c r="L99" s="22">
        <f>IF(J99="","",IF($D99="Year-round",J99/4,IF($D99="Spring",J99,0)))</f>
        <v/>
      </c>
      <c r="M99" s="22">
        <f>IF(J99="","",IF($D99="Year-round",J99/4,IF($D99="Summer",J99,0)))</f>
        <v/>
      </c>
      <c r="N99" s="22">
        <f>IF(J99="","",IF($D99="Year-round",J99/4,IF($D99="Fall",J99,0)))</f>
        <v/>
      </c>
      <c r="O99" s="18" t="n"/>
    </row>
    <row r="100">
      <c r="A100" s="18" t="n"/>
      <c r="B100" s="18" t="n"/>
      <c r="C100" s="18" t="n"/>
      <c r="D100" s="18" t="n"/>
      <c r="E100" s="18" t="n"/>
      <c r="F100" s="20" t="n"/>
      <c r="G100" s="21" t="n"/>
      <c r="H100" s="21" t="n"/>
      <c r="I100" s="21" t="n"/>
      <c r="J100" s="22">
        <f>IF(COUNT(F100:I100)=0,"",F100*G100+H100+I100)</f>
        <v/>
      </c>
      <c r="K100" s="22">
        <f>IF(J100="","",IF($D100="Year-round",J100/4,IF($D100="Winter",J100,0)))</f>
        <v/>
      </c>
      <c r="L100" s="22">
        <f>IF(J100="","",IF($D100="Year-round",J100/4,IF($D100="Spring",J100,0)))</f>
        <v/>
      </c>
      <c r="M100" s="22">
        <f>IF(J100="","",IF($D100="Year-round",J100/4,IF($D100="Summer",J100,0)))</f>
        <v/>
      </c>
      <c r="N100" s="22">
        <f>IF(J100="","",IF($D100="Year-round",J100/4,IF($D100="Fall",J100,0)))</f>
        <v/>
      </c>
      <c r="O100" s="18" t="n"/>
    </row>
    <row r="101">
      <c r="A101" s="18" t="n"/>
      <c r="B101" s="18" t="n"/>
      <c r="C101" s="18" t="n"/>
      <c r="D101" s="18" t="n"/>
      <c r="E101" s="18" t="n"/>
      <c r="F101" s="20" t="n"/>
      <c r="G101" s="21" t="n"/>
      <c r="H101" s="21" t="n"/>
      <c r="I101" s="21" t="n"/>
      <c r="J101" s="22">
        <f>IF(COUNT(F101:I101)=0,"",F101*G101+H101+I101)</f>
        <v/>
      </c>
      <c r="K101" s="22">
        <f>IF(J101="","",IF($D101="Year-round",J101/4,IF($D101="Winter",J101,0)))</f>
        <v/>
      </c>
      <c r="L101" s="22">
        <f>IF(J101="","",IF($D101="Year-round",J101/4,IF($D101="Spring",J101,0)))</f>
        <v/>
      </c>
      <c r="M101" s="22">
        <f>IF(J101="","",IF($D101="Year-round",J101/4,IF($D101="Summer",J101,0)))</f>
        <v/>
      </c>
      <c r="N101" s="22">
        <f>IF(J101="","",IF($D101="Year-round",J101/4,IF($D101="Fall",J101,0)))</f>
        <v/>
      </c>
      <c r="O101" s="18" t="n"/>
    </row>
    <row r="102">
      <c r="A102" s="18" t="n"/>
      <c r="B102" s="18" t="n"/>
      <c r="C102" s="18" t="n"/>
      <c r="D102" s="18" t="n"/>
      <c r="E102" s="18" t="n"/>
      <c r="F102" s="20" t="n"/>
      <c r="G102" s="21" t="n"/>
      <c r="H102" s="21" t="n"/>
      <c r="I102" s="21" t="n"/>
      <c r="J102" s="22">
        <f>IF(COUNT(F102:I102)=0,"",F102*G102+H102+I102)</f>
        <v/>
      </c>
      <c r="K102" s="22">
        <f>IF(J102="","",IF($D102="Year-round",J102/4,IF($D102="Winter",J102,0)))</f>
        <v/>
      </c>
      <c r="L102" s="22">
        <f>IF(J102="","",IF($D102="Year-round",J102/4,IF($D102="Spring",J102,0)))</f>
        <v/>
      </c>
      <c r="M102" s="22">
        <f>IF(J102="","",IF($D102="Year-round",J102/4,IF($D102="Summer",J102,0)))</f>
        <v/>
      </c>
      <c r="N102" s="22">
        <f>IF(J102="","",IF($D102="Year-round",J102/4,IF($D102="Fall",J102,0)))</f>
        <v/>
      </c>
      <c r="O102" s="18" t="n"/>
    </row>
    <row r="103">
      <c r="A103" s="18" t="n"/>
      <c r="B103" s="18" t="n"/>
      <c r="C103" s="18" t="n"/>
      <c r="D103" s="18" t="n"/>
      <c r="E103" s="18" t="n"/>
      <c r="F103" s="20" t="n"/>
      <c r="G103" s="21" t="n"/>
      <c r="H103" s="21" t="n"/>
      <c r="I103" s="21" t="n"/>
      <c r="J103" s="22">
        <f>IF(COUNT(F103:I103)=0,"",F103*G103+H103+I103)</f>
        <v/>
      </c>
      <c r="K103" s="22">
        <f>IF(J103="","",IF($D103="Year-round",J103/4,IF($D103="Winter",J103,0)))</f>
        <v/>
      </c>
      <c r="L103" s="22">
        <f>IF(J103="","",IF($D103="Year-round",J103/4,IF($D103="Spring",J103,0)))</f>
        <v/>
      </c>
      <c r="M103" s="22">
        <f>IF(J103="","",IF($D103="Year-round",J103/4,IF($D103="Summer",J103,0)))</f>
        <v/>
      </c>
      <c r="N103" s="22">
        <f>IF(J103="","",IF($D103="Year-round",J103/4,IF($D103="Fall",J103,0)))</f>
        <v/>
      </c>
      <c r="O103" s="18" t="n"/>
    </row>
    <row r="104">
      <c r="A104" s="18" t="n"/>
      <c r="B104" s="18" t="n"/>
      <c r="C104" s="18" t="n"/>
      <c r="D104" s="18" t="n"/>
      <c r="E104" s="18" t="n"/>
      <c r="F104" s="20" t="n"/>
      <c r="G104" s="21" t="n"/>
      <c r="H104" s="21" t="n"/>
      <c r="I104" s="21" t="n"/>
      <c r="J104" s="22">
        <f>IF(COUNT(F104:I104)=0,"",F104*G104+H104+I104)</f>
        <v/>
      </c>
      <c r="K104" s="22">
        <f>IF(J104="","",IF($D104="Year-round",J104/4,IF($D104="Winter",J104,0)))</f>
        <v/>
      </c>
      <c r="L104" s="22">
        <f>IF(J104="","",IF($D104="Year-round",J104/4,IF($D104="Spring",J104,0)))</f>
        <v/>
      </c>
      <c r="M104" s="22">
        <f>IF(J104="","",IF($D104="Year-round",J104/4,IF($D104="Summer",J104,0)))</f>
        <v/>
      </c>
      <c r="N104" s="22">
        <f>IF(J104="","",IF($D104="Year-round",J104/4,IF($D104="Fall",J104,0)))</f>
        <v/>
      </c>
      <c r="O104" s="18" t="n"/>
    </row>
    <row r="105">
      <c r="A105" s="18" t="n"/>
      <c r="B105" s="18" t="n"/>
      <c r="C105" s="18" t="n"/>
      <c r="D105" s="18" t="n"/>
      <c r="E105" s="18" t="n"/>
      <c r="F105" s="20" t="n"/>
      <c r="G105" s="21" t="n"/>
      <c r="H105" s="21" t="n"/>
      <c r="I105" s="21" t="n"/>
      <c r="J105" s="22">
        <f>IF(COUNT(F105:I105)=0,"",F105*G105+H105+I105)</f>
        <v/>
      </c>
      <c r="K105" s="22">
        <f>IF(J105="","",IF($D105="Year-round",J105/4,IF($D105="Winter",J105,0)))</f>
        <v/>
      </c>
      <c r="L105" s="22">
        <f>IF(J105="","",IF($D105="Year-round",J105/4,IF($D105="Spring",J105,0)))</f>
        <v/>
      </c>
      <c r="M105" s="22">
        <f>IF(J105="","",IF($D105="Year-round",J105/4,IF($D105="Summer",J105,0)))</f>
        <v/>
      </c>
      <c r="N105" s="22">
        <f>IF(J105="","",IF($D105="Year-round",J105/4,IF($D105="Fall",J105,0)))</f>
        <v/>
      </c>
      <c r="O105" s="18" t="n"/>
    </row>
    <row r="106">
      <c r="A106" s="18" t="n"/>
      <c r="B106" s="18" t="n"/>
      <c r="C106" s="18" t="n"/>
      <c r="D106" s="18" t="n"/>
      <c r="E106" s="18" t="n"/>
      <c r="F106" s="20" t="n"/>
      <c r="G106" s="21" t="n"/>
      <c r="H106" s="21" t="n"/>
      <c r="I106" s="21" t="n"/>
      <c r="J106" s="22">
        <f>IF(COUNT(F106:I106)=0,"",F106*G106+H106+I106)</f>
        <v/>
      </c>
      <c r="K106" s="22">
        <f>IF(J106="","",IF($D106="Year-round",J106/4,IF($D106="Winter",J106,0)))</f>
        <v/>
      </c>
      <c r="L106" s="22">
        <f>IF(J106="","",IF($D106="Year-round",J106/4,IF($D106="Spring",J106,0)))</f>
        <v/>
      </c>
      <c r="M106" s="22">
        <f>IF(J106="","",IF($D106="Year-round",J106/4,IF($D106="Summer",J106,0)))</f>
        <v/>
      </c>
      <c r="N106" s="22">
        <f>IF(J106="","",IF($D106="Year-round",J106/4,IF($D106="Fall",J106,0)))</f>
        <v/>
      </c>
      <c r="O106" s="18" t="n"/>
    </row>
    <row r="107">
      <c r="A107" s="18" t="n"/>
      <c r="B107" s="18" t="n"/>
      <c r="C107" s="18" t="n"/>
      <c r="D107" s="18" t="n"/>
      <c r="E107" s="18" t="n"/>
      <c r="F107" s="20" t="n"/>
      <c r="G107" s="21" t="n"/>
      <c r="H107" s="21" t="n"/>
      <c r="I107" s="21" t="n"/>
      <c r="J107" s="22">
        <f>IF(COUNT(F107:I107)=0,"",F107*G107+H107+I107)</f>
        <v/>
      </c>
      <c r="K107" s="22">
        <f>IF(J107="","",IF($D107="Year-round",J107/4,IF($D107="Winter",J107,0)))</f>
        <v/>
      </c>
      <c r="L107" s="22">
        <f>IF(J107="","",IF($D107="Year-round",J107/4,IF($D107="Spring",J107,0)))</f>
        <v/>
      </c>
      <c r="M107" s="22">
        <f>IF(J107="","",IF($D107="Year-round",J107/4,IF($D107="Summer",J107,0)))</f>
        <v/>
      </c>
      <c r="N107" s="22">
        <f>IF(J107="","",IF($D107="Year-round",J107/4,IF($D107="Fall",J107,0)))</f>
        <v/>
      </c>
      <c r="O107" s="18" t="n"/>
    </row>
    <row r="108">
      <c r="A108" s="18" t="n"/>
      <c r="B108" s="18" t="n"/>
      <c r="C108" s="18" t="n"/>
      <c r="D108" s="18" t="n"/>
      <c r="E108" s="18" t="n"/>
      <c r="F108" s="20" t="n"/>
      <c r="G108" s="21" t="n"/>
      <c r="H108" s="21" t="n"/>
      <c r="I108" s="21" t="n"/>
      <c r="J108" s="22">
        <f>IF(COUNT(F108:I108)=0,"",F108*G108+H108+I108)</f>
        <v/>
      </c>
      <c r="K108" s="22">
        <f>IF(J108="","",IF($D108="Year-round",J108/4,IF($D108="Winter",J108,0)))</f>
        <v/>
      </c>
      <c r="L108" s="22">
        <f>IF(J108="","",IF($D108="Year-round",J108/4,IF($D108="Spring",J108,0)))</f>
        <v/>
      </c>
      <c r="M108" s="22">
        <f>IF(J108="","",IF($D108="Year-round",J108/4,IF($D108="Summer",J108,0)))</f>
        <v/>
      </c>
      <c r="N108" s="22">
        <f>IF(J108="","",IF($D108="Year-round",J108/4,IF($D108="Fall",J108,0)))</f>
        <v/>
      </c>
      <c r="O108" s="18" t="n"/>
    </row>
    <row r="109">
      <c r="A109" s="18" t="n"/>
      <c r="B109" s="18" t="n"/>
      <c r="C109" s="18" t="n"/>
      <c r="D109" s="18" t="n"/>
      <c r="E109" s="18" t="n"/>
      <c r="F109" s="20" t="n"/>
      <c r="G109" s="21" t="n"/>
      <c r="H109" s="21" t="n"/>
      <c r="I109" s="21" t="n"/>
      <c r="J109" s="22">
        <f>IF(COUNT(F109:I109)=0,"",F109*G109+H109+I109)</f>
        <v/>
      </c>
      <c r="K109" s="22">
        <f>IF(J109="","",IF($D109="Year-round",J109/4,IF($D109="Winter",J109,0)))</f>
        <v/>
      </c>
      <c r="L109" s="22">
        <f>IF(J109="","",IF($D109="Year-round",J109/4,IF($D109="Spring",J109,0)))</f>
        <v/>
      </c>
      <c r="M109" s="22">
        <f>IF(J109="","",IF($D109="Year-round",J109/4,IF($D109="Summer",J109,0)))</f>
        <v/>
      </c>
      <c r="N109" s="22">
        <f>IF(J109="","",IF($D109="Year-round",J109/4,IF($D109="Fall",J109,0)))</f>
        <v/>
      </c>
      <c r="O109" s="18" t="n"/>
    </row>
    <row r="110">
      <c r="A110" s="18" t="n"/>
      <c r="B110" s="18" t="n"/>
      <c r="C110" s="18" t="n"/>
      <c r="D110" s="18" t="n"/>
      <c r="E110" s="18" t="n"/>
      <c r="F110" s="20" t="n"/>
      <c r="G110" s="21" t="n"/>
      <c r="H110" s="21" t="n"/>
      <c r="I110" s="21" t="n"/>
      <c r="J110" s="22">
        <f>IF(COUNT(F110:I110)=0,"",F110*G110+H110+I110)</f>
        <v/>
      </c>
      <c r="K110" s="22">
        <f>IF(J110="","",IF($D110="Year-round",J110/4,IF($D110="Winter",J110,0)))</f>
        <v/>
      </c>
      <c r="L110" s="22">
        <f>IF(J110="","",IF($D110="Year-round",J110/4,IF($D110="Spring",J110,0)))</f>
        <v/>
      </c>
      <c r="M110" s="22">
        <f>IF(J110="","",IF($D110="Year-round",J110/4,IF($D110="Summer",J110,0)))</f>
        <v/>
      </c>
      <c r="N110" s="22">
        <f>IF(J110="","",IF($D110="Year-round",J110/4,IF($D110="Fall",J110,0)))</f>
        <v/>
      </c>
      <c r="O110" s="18" t="n"/>
    </row>
    <row r="111">
      <c r="A111" s="18" t="n"/>
      <c r="B111" s="18" t="n"/>
      <c r="C111" s="18" t="n"/>
      <c r="D111" s="18" t="n"/>
      <c r="E111" s="18" t="n"/>
      <c r="F111" s="20" t="n"/>
      <c r="G111" s="21" t="n"/>
      <c r="H111" s="21" t="n"/>
      <c r="I111" s="21" t="n"/>
      <c r="J111" s="22">
        <f>IF(COUNT(F111:I111)=0,"",F111*G111+H111+I111)</f>
        <v/>
      </c>
      <c r="K111" s="22">
        <f>IF(J111="","",IF($D111="Year-round",J111/4,IF($D111="Winter",J111,0)))</f>
        <v/>
      </c>
      <c r="L111" s="22">
        <f>IF(J111="","",IF($D111="Year-round",J111/4,IF($D111="Spring",J111,0)))</f>
        <v/>
      </c>
      <c r="M111" s="22">
        <f>IF(J111="","",IF($D111="Year-round",J111/4,IF($D111="Summer",J111,0)))</f>
        <v/>
      </c>
      <c r="N111" s="22">
        <f>IF(J111="","",IF($D111="Year-round",J111/4,IF($D111="Fall",J111,0)))</f>
        <v/>
      </c>
      <c r="O111" s="18" t="n"/>
    </row>
    <row r="112">
      <c r="A112" s="18" t="n"/>
      <c r="B112" s="18" t="n"/>
      <c r="C112" s="18" t="n"/>
      <c r="D112" s="18" t="n"/>
      <c r="E112" s="18" t="n"/>
      <c r="F112" s="20" t="n"/>
      <c r="G112" s="21" t="n"/>
      <c r="H112" s="21" t="n"/>
      <c r="I112" s="21" t="n"/>
      <c r="J112" s="22">
        <f>IF(COUNT(F112:I112)=0,"",F112*G112+H112+I112)</f>
        <v/>
      </c>
      <c r="K112" s="22">
        <f>IF(J112="","",IF($D112="Year-round",J112/4,IF($D112="Winter",J112,0)))</f>
        <v/>
      </c>
      <c r="L112" s="22">
        <f>IF(J112="","",IF($D112="Year-round",J112/4,IF($D112="Spring",J112,0)))</f>
        <v/>
      </c>
      <c r="M112" s="22">
        <f>IF(J112="","",IF($D112="Year-round",J112/4,IF($D112="Summer",J112,0)))</f>
        <v/>
      </c>
      <c r="N112" s="22">
        <f>IF(J112="","",IF($D112="Year-round",J112/4,IF($D112="Fall",J112,0)))</f>
        <v/>
      </c>
      <c r="O112" s="18" t="n"/>
    </row>
    <row r="113">
      <c r="A113" s="18" t="n"/>
      <c r="B113" s="18" t="n"/>
      <c r="C113" s="18" t="n"/>
      <c r="D113" s="18" t="n"/>
      <c r="E113" s="18" t="n"/>
      <c r="F113" s="20" t="n"/>
      <c r="G113" s="21" t="n"/>
      <c r="H113" s="21" t="n"/>
      <c r="I113" s="21" t="n"/>
      <c r="J113" s="22">
        <f>IF(COUNT(F113:I113)=0,"",F113*G113+H113+I113)</f>
        <v/>
      </c>
      <c r="K113" s="22">
        <f>IF(J113="","",IF($D113="Year-round",J113/4,IF($D113="Winter",J113,0)))</f>
        <v/>
      </c>
      <c r="L113" s="22">
        <f>IF(J113="","",IF($D113="Year-round",J113/4,IF($D113="Spring",J113,0)))</f>
        <v/>
      </c>
      <c r="M113" s="22">
        <f>IF(J113="","",IF($D113="Year-round",J113/4,IF($D113="Summer",J113,0)))</f>
        <v/>
      </c>
      <c r="N113" s="22">
        <f>IF(J113="","",IF($D113="Year-round",J113/4,IF($D113="Fall",J113,0)))</f>
        <v/>
      </c>
      <c r="O113" s="18" t="n"/>
    </row>
    <row r="114">
      <c r="A114" s="18" t="n"/>
      <c r="B114" s="18" t="n"/>
      <c r="C114" s="18" t="n"/>
      <c r="D114" s="18" t="n"/>
      <c r="E114" s="18" t="n"/>
      <c r="F114" s="20" t="n"/>
      <c r="G114" s="21" t="n"/>
      <c r="H114" s="21" t="n"/>
      <c r="I114" s="21" t="n"/>
      <c r="J114" s="22">
        <f>IF(COUNT(F114:I114)=0,"",F114*G114+H114+I114)</f>
        <v/>
      </c>
      <c r="K114" s="22">
        <f>IF(J114="","",IF($D114="Year-round",J114/4,IF($D114="Winter",J114,0)))</f>
        <v/>
      </c>
      <c r="L114" s="22">
        <f>IF(J114="","",IF($D114="Year-round",J114/4,IF($D114="Spring",J114,0)))</f>
        <v/>
      </c>
      <c r="M114" s="22">
        <f>IF(J114="","",IF($D114="Year-round",J114/4,IF($D114="Summer",J114,0)))</f>
        <v/>
      </c>
      <c r="N114" s="22">
        <f>IF(J114="","",IF($D114="Year-round",J114/4,IF($D114="Fall",J114,0)))</f>
        <v/>
      </c>
      <c r="O114" s="18" t="n"/>
    </row>
    <row r="115">
      <c r="A115" s="18" t="n"/>
      <c r="B115" s="18" t="n"/>
      <c r="C115" s="18" t="n"/>
      <c r="D115" s="18" t="n"/>
      <c r="E115" s="18" t="n"/>
      <c r="F115" s="20" t="n"/>
      <c r="G115" s="21" t="n"/>
      <c r="H115" s="21" t="n"/>
      <c r="I115" s="21" t="n"/>
      <c r="J115" s="22">
        <f>IF(COUNT(F115:I115)=0,"",F115*G115+H115+I115)</f>
        <v/>
      </c>
      <c r="K115" s="22">
        <f>IF(J115="","",IF($D115="Year-round",J115/4,IF($D115="Winter",J115,0)))</f>
        <v/>
      </c>
      <c r="L115" s="22">
        <f>IF(J115="","",IF($D115="Year-round",J115/4,IF($D115="Spring",J115,0)))</f>
        <v/>
      </c>
      <c r="M115" s="22">
        <f>IF(J115="","",IF($D115="Year-round",J115/4,IF($D115="Summer",J115,0)))</f>
        <v/>
      </c>
      <c r="N115" s="22">
        <f>IF(J115="","",IF($D115="Year-round",J115/4,IF($D115="Fall",J115,0)))</f>
        <v/>
      </c>
      <c r="O115" s="18" t="n"/>
    </row>
    <row r="116">
      <c r="A116" s="18" t="n"/>
      <c r="B116" s="18" t="n"/>
      <c r="C116" s="18" t="n"/>
      <c r="D116" s="18" t="n"/>
      <c r="E116" s="18" t="n"/>
      <c r="F116" s="20" t="n"/>
      <c r="G116" s="21" t="n"/>
      <c r="H116" s="21" t="n"/>
      <c r="I116" s="21" t="n"/>
      <c r="J116" s="22">
        <f>IF(COUNT(F116:I116)=0,"",F116*G116+H116+I116)</f>
        <v/>
      </c>
      <c r="K116" s="22">
        <f>IF(J116="","",IF($D116="Year-round",J116/4,IF($D116="Winter",J116,0)))</f>
        <v/>
      </c>
      <c r="L116" s="22">
        <f>IF(J116="","",IF($D116="Year-round",J116/4,IF($D116="Spring",J116,0)))</f>
        <v/>
      </c>
      <c r="M116" s="22">
        <f>IF(J116="","",IF($D116="Year-round",J116/4,IF($D116="Summer",J116,0)))</f>
        <v/>
      </c>
      <c r="N116" s="22">
        <f>IF(J116="","",IF($D116="Year-round",J116/4,IF($D116="Fall",J116,0)))</f>
        <v/>
      </c>
      <c r="O116" s="18" t="n"/>
    </row>
    <row r="117">
      <c r="A117" s="18" t="n"/>
      <c r="B117" s="18" t="n"/>
      <c r="C117" s="18" t="n"/>
      <c r="D117" s="18" t="n"/>
      <c r="E117" s="18" t="n"/>
      <c r="F117" s="20" t="n"/>
      <c r="G117" s="21" t="n"/>
      <c r="H117" s="21" t="n"/>
      <c r="I117" s="21" t="n"/>
      <c r="J117" s="22">
        <f>IF(COUNT(F117:I117)=0,"",F117*G117+H117+I117)</f>
        <v/>
      </c>
      <c r="K117" s="22">
        <f>IF(J117="","",IF($D117="Year-round",J117/4,IF($D117="Winter",J117,0)))</f>
        <v/>
      </c>
      <c r="L117" s="22">
        <f>IF(J117="","",IF($D117="Year-round",J117/4,IF($D117="Spring",J117,0)))</f>
        <v/>
      </c>
      <c r="M117" s="22">
        <f>IF(J117="","",IF($D117="Year-round",J117/4,IF($D117="Summer",J117,0)))</f>
        <v/>
      </c>
      <c r="N117" s="22">
        <f>IF(J117="","",IF($D117="Year-round",J117/4,IF($D117="Fall",J117,0)))</f>
        <v/>
      </c>
      <c r="O117" s="18" t="n"/>
    </row>
    <row r="118">
      <c r="A118" s="18" t="n"/>
      <c r="B118" s="18" t="n"/>
      <c r="C118" s="18" t="n"/>
      <c r="D118" s="18" t="n"/>
      <c r="E118" s="18" t="n"/>
      <c r="F118" s="20" t="n"/>
      <c r="G118" s="21" t="n"/>
      <c r="H118" s="21" t="n"/>
      <c r="I118" s="21" t="n"/>
      <c r="J118" s="22">
        <f>IF(COUNT(F118:I118)=0,"",F118*G118+H118+I118)</f>
        <v/>
      </c>
      <c r="K118" s="22">
        <f>IF(J118="","",IF($D118="Year-round",J118/4,IF($D118="Winter",J118,0)))</f>
        <v/>
      </c>
      <c r="L118" s="22">
        <f>IF(J118="","",IF($D118="Year-round",J118/4,IF($D118="Spring",J118,0)))</f>
        <v/>
      </c>
      <c r="M118" s="22">
        <f>IF(J118="","",IF($D118="Year-round",J118/4,IF($D118="Summer",J118,0)))</f>
        <v/>
      </c>
      <c r="N118" s="22">
        <f>IF(J118="","",IF($D118="Year-round",J118/4,IF($D118="Fall",J118,0)))</f>
        <v/>
      </c>
      <c r="O118" s="18" t="n"/>
    </row>
    <row r="119">
      <c r="A119" s="18" t="n"/>
      <c r="B119" s="18" t="n"/>
      <c r="C119" s="18" t="n"/>
      <c r="D119" s="18" t="n"/>
      <c r="E119" s="18" t="n"/>
      <c r="F119" s="20" t="n"/>
      <c r="G119" s="21" t="n"/>
      <c r="H119" s="21" t="n"/>
      <c r="I119" s="21" t="n"/>
      <c r="J119" s="22">
        <f>IF(COUNT(F119:I119)=0,"",F119*G119+H119+I119)</f>
        <v/>
      </c>
      <c r="K119" s="22">
        <f>IF(J119="","",IF($D119="Year-round",J119/4,IF($D119="Winter",J119,0)))</f>
        <v/>
      </c>
      <c r="L119" s="22">
        <f>IF(J119="","",IF($D119="Year-round",J119/4,IF($D119="Spring",J119,0)))</f>
        <v/>
      </c>
      <c r="M119" s="22">
        <f>IF(J119="","",IF($D119="Year-round",J119/4,IF($D119="Summer",J119,0)))</f>
        <v/>
      </c>
      <c r="N119" s="22">
        <f>IF(J119="","",IF($D119="Year-round",J119/4,IF($D119="Fall",J119,0)))</f>
        <v/>
      </c>
      <c r="O119" s="18" t="n"/>
    </row>
    <row r="120">
      <c r="A120" s="18" t="n"/>
      <c r="B120" s="18" t="n"/>
      <c r="C120" s="18" t="n"/>
      <c r="D120" s="18" t="n"/>
      <c r="E120" s="18" t="n"/>
      <c r="F120" s="20" t="n"/>
      <c r="G120" s="21" t="n"/>
      <c r="H120" s="21" t="n"/>
      <c r="I120" s="21" t="n"/>
      <c r="J120" s="22">
        <f>IF(COUNT(F120:I120)=0,"",F120*G120+H120+I120)</f>
        <v/>
      </c>
      <c r="K120" s="22">
        <f>IF(J120="","",IF($D120="Year-round",J120/4,IF($D120="Winter",J120,0)))</f>
        <v/>
      </c>
      <c r="L120" s="22">
        <f>IF(J120="","",IF($D120="Year-round",J120/4,IF($D120="Spring",J120,0)))</f>
        <v/>
      </c>
      <c r="M120" s="22">
        <f>IF(J120="","",IF($D120="Year-round",J120/4,IF($D120="Summer",J120,0)))</f>
        <v/>
      </c>
      <c r="N120" s="22">
        <f>IF(J120="","",IF($D120="Year-round",J120/4,IF($D120="Fall",J120,0)))</f>
        <v/>
      </c>
      <c r="O120" s="18" t="n"/>
    </row>
    <row r="121">
      <c r="A121" s="18" t="n"/>
      <c r="B121" s="18" t="n"/>
      <c r="C121" s="18" t="n"/>
      <c r="D121" s="18" t="n"/>
      <c r="E121" s="18" t="n"/>
      <c r="F121" s="20" t="n"/>
      <c r="G121" s="21" t="n"/>
      <c r="H121" s="21" t="n"/>
      <c r="I121" s="21" t="n"/>
      <c r="J121" s="22">
        <f>IF(COUNT(F121:I121)=0,"",F121*G121+H121+I121)</f>
        <v/>
      </c>
      <c r="K121" s="22">
        <f>IF(J121="","",IF($D121="Year-round",J121/4,IF($D121="Winter",J121,0)))</f>
        <v/>
      </c>
      <c r="L121" s="22">
        <f>IF(J121="","",IF($D121="Year-round",J121/4,IF($D121="Spring",J121,0)))</f>
        <v/>
      </c>
      <c r="M121" s="22">
        <f>IF(J121="","",IF($D121="Year-round",J121/4,IF($D121="Summer",J121,0)))</f>
        <v/>
      </c>
      <c r="N121" s="22">
        <f>IF(J121="","",IF($D121="Year-round",J121/4,IF($D121="Fall",J121,0)))</f>
        <v/>
      </c>
      <c r="O121" s="18" t="n"/>
    </row>
    <row r="122">
      <c r="A122" s="18" t="n"/>
      <c r="B122" s="18" t="n"/>
      <c r="C122" s="18" t="n"/>
      <c r="D122" s="18" t="n"/>
      <c r="E122" s="18" t="n"/>
      <c r="F122" s="20" t="n"/>
      <c r="G122" s="21" t="n"/>
      <c r="H122" s="21" t="n"/>
      <c r="I122" s="21" t="n"/>
      <c r="J122" s="22">
        <f>IF(COUNT(F122:I122)=0,"",F122*G122+H122+I122)</f>
        <v/>
      </c>
      <c r="K122" s="22">
        <f>IF(J122="","",IF($D122="Year-round",J122/4,IF($D122="Winter",J122,0)))</f>
        <v/>
      </c>
      <c r="L122" s="22">
        <f>IF(J122="","",IF($D122="Year-round",J122/4,IF($D122="Spring",J122,0)))</f>
        <v/>
      </c>
      <c r="M122" s="22">
        <f>IF(J122="","",IF($D122="Year-round",J122/4,IF($D122="Summer",J122,0)))</f>
        <v/>
      </c>
      <c r="N122" s="22">
        <f>IF(J122="","",IF($D122="Year-round",J122/4,IF($D122="Fall",J122,0)))</f>
        <v/>
      </c>
      <c r="O122" s="18" t="n"/>
    </row>
    <row r="123">
      <c r="A123" s="18" t="n"/>
      <c r="B123" s="18" t="n"/>
      <c r="C123" s="18" t="n"/>
      <c r="D123" s="18" t="n"/>
      <c r="E123" s="18" t="n"/>
      <c r="F123" s="20" t="n"/>
      <c r="G123" s="21" t="n"/>
      <c r="H123" s="21" t="n"/>
      <c r="I123" s="21" t="n"/>
      <c r="J123" s="22">
        <f>IF(COUNT(F123:I123)=0,"",F123*G123+H123+I123)</f>
        <v/>
      </c>
      <c r="K123" s="22">
        <f>IF(J123="","",IF($D123="Year-round",J123/4,IF($D123="Winter",J123,0)))</f>
        <v/>
      </c>
      <c r="L123" s="22">
        <f>IF(J123="","",IF($D123="Year-round",J123/4,IF($D123="Spring",J123,0)))</f>
        <v/>
      </c>
      <c r="M123" s="22">
        <f>IF(J123="","",IF($D123="Year-round",J123/4,IF($D123="Summer",J123,0)))</f>
        <v/>
      </c>
      <c r="N123" s="22">
        <f>IF(J123="","",IF($D123="Year-round",J123/4,IF($D123="Fall",J123,0)))</f>
        <v/>
      </c>
      <c r="O123" s="18" t="n"/>
    </row>
    <row r="124">
      <c r="A124" s="18" t="n"/>
      <c r="B124" s="18" t="n"/>
      <c r="C124" s="18" t="n"/>
      <c r="D124" s="18" t="n"/>
      <c r="E124" s="18" t="n"/>
      <c r="F124" s="20" t="n"/>
      <c r="G124" s="21" t="n"/>
      <c r="H124" s="21" t="n"/>
      <c r="I124" s="21" t="n"/>
      <c r="J124" s="22">
        <f>IF(COUNT(F124:I124)=0,"",F124*G124+H124+I124)</f>
        <v/>
      </c>
      <c r="K124" s="22">
        <f>IF(J124="","",IF($D124="Year-round",J124/4,IF($D124="Winter",J124,0)))</f>
        <v/>
      </c>
      <c r="L124" s="22">
        <f>IF(J124="","",IF($D124="Year-round",J124/4,IF($D124="Spring",J124,0)))</f>
        <v/>
      </c>
      <c r="M124" s="22">
        <f>IF(J124="","",IF($D124="Year-round",J124/4,IF($D124="Summer",J124,0)))</f>
        <v/>
      </c>
      <c r="N124" s="22">
        <f>IF(J124="","",IF($D124="Year-round",J124/4,IF($D124="Fall",J124,0)))</f>
        <v/>
      </c>
      <c r="O124" s="18" t="n"/>
    </row>
    <row r="125">
      <c r="A125" s="18" t="n"/>
      <c r="B125" s="18" t="n"/>
      <c r="C125" s="18" t="n"/>
      <c r="D125" s="18" t="n"/>
      <c r="E125" s="18" t="n"/>
      <c r="F125" s="20" t="n"/>
      <c r="G125" s="21" t="n"/>
      <c r="H125" s="21" t="n"/>
      <c r="I125" s="21" t="n"/>
      <c r="J125" s="22">
        <f>IF(COUNT(F125:I125)=0,"",F125*G125+H125+I125)</f>
        <v/>
      </c>
      <c r="K125" s="22">
        <f>IF(J125="","",IF($D125="Year-round",J125/4,IF($D125="Winter",J125,0)))</f>
        <v/>
      </c>
      <c r="L125" s="22">
        <f>IF(J125="","",IF($D125="Year-round",J125/4,IF($D125="Spring",J125,0)))</f>
        <v/>
      </c>
      <c r="M125" s="22">
        <f>IF(J125="","",IF($D125="Year-round",J125/4,IF($D125="Summer",J125,0)))</f>
        <v/>
      </c>
      <c r="N125" s="22">
        <f>IF(J125="","",IF($D125="Year-round",J125/4,IF($D125="Fall",J125,0)))</f>
        <v/>
      </c>
      <c r="O125" s="18" t="n"/>
    </row>
    <row r="126">
      <c r="A126" s="18" t="n"/>
      <c r="B126" s="18" t="n"/>
      <c r="C126" s="18" t="n"/>
      <c r="D126" s="18" t="n"/>
      <c r="E126" s="18" t="n"/>
      <c r="F126" s="20" t="n"/>
      <c r="G126" s="21" t="n"/>
      <c r="H126" s="21" t="n"/>
      <c r="I126" s="21" t="n"/>
      <c r="J126" s="22">
        <f>IF(COUNT(F126:I126)=0,"",F126*G126+H126+I126)</f>
        <v/>
      </c>
      <c r="K126" s="22">
        <f>IF(J126="","",IF($D126="Year-round",J126/4,IF($D126="Winter",J126,0)))</f>
        <v/>
      </c>
      <c r="L126" s="22">
        <f>IF(J126="","",IF($D126="Year-round",J126/4,IF($D126="Spring",J126,0)))</f>
        <v/>
      </c>
      <c r="M126" s="22">
        <f>IF(J126="","",IF($D126="Year-round",J126/4,IF($D126="Summer",J126,0)))</f>
        <v/>
      </c>
      <c r="N126" s="22">
        <f>IF(J126="","",IF($D126="Year-round",J126/4,IF($D126="Fall",J126,0)))</f>
        <v/>
      </c>
      <c r="O126" s="18" t="n"/>
    </row>
    <row r="127">
      <c r="A127" s="18" t="n"/>
      <c r="B127" s="18" t="n"/>
      <c r="C127" s="18" t="n"/>
      <c r="D127" s="18" t="n"/>
      <c r="E127" s="18" t="n"/>
      <c r="F127" s="20" t="n"/>
      <c r="G127" s="21" t="n"/>
      <c r="H127" s="21" t="n"/>
      <c r="I127" s="21" t="n"/>
      <c r="J127" s="22">
        <f>IF(COUNT(F127:I127)=0,"",F127*G127+H127+I127)</f>
        <v/>
      </c>
      <c r="K127" s="22">
        <f>IF(J127="","",IF($D127="Year-round",J127/4,IF($D127="Winter",J127,0)))</f>
        <v/>
      </c>
      <c r="L127" s="22">
        <f>IF(J127="","",IF($D127="Year-round",J127/4,IF($D127="Spring",J127,0)))</f>
        <v/>
      </c>
      <c r="M127" s="22">
        <f>IF(J127="","",IF($D127="Year-round",J127/4,IF($D127="Summer",J127,0)))</f>
        <v/>
      </c>
      <c r="N127" s="22">
        <f>IF(J127="","",IF($D127="Year-round",J127/4,IF($D127="Fall",J127,0)))</f>
        <v/>
      </c>
      <c r="O127" s="18" t="n"/>
    </row>
    <row r="128">
      <c r="A128" s="23" t="inlineStr">
        <is>
          <t>Total</t>
        </is>
      </c>
      <c r="B128" s="23" t="n"/>
      <c r="C128" s="23" t="n"/>
      <c r="D128" s="23" t="n"/>
      <c r="E128" s="23" t="n"/>
      <c r="F128" s="23" t="n"/>
      <c r="G128" s="23" t="n"/>
      <c r="H128" s="23" t="n"/>
      <c r="I128" s="23" t="n"/>
      <c r="J128" s="24">
        <f>SUM(J8:J127)</f>
        <v/>
      </c>
      <c r="K128" s="24">
        <f>SUM(K8:K127)</f>
        <v/>
      </c>
      <c r="L128" s="24">
        <f>SUM(L8:L127)</f>
        <v/>
      </c>
      <c r="M128" s="24">
        <f>SUM(M8:M127)</f>
        <v/>
      </c>
      <c r="N128" s="24">
        <f>SUM(N8:N127)</f>
        <v/>
      </c>
      <c r="O128" s="23" t="n"/>
    </row>
  </sheetData>
  <autoFilter ref="A6:O127"/>
  <conditionalFormatting sqref="D8:D127">
    <cfRule type="expression" priority="1" dxfId="0">
      <formula>AND($J8&lt;&gt;"",$D8="")</formula>
    </cfRule>
  </conditionalFormatting>
  <dataValidations count="6">
    <dataValidation sqref="A8:A127" showDropDown="0" showInputMessage="1" showErrorMessage="1" allowBlank="1" errorTitle="Not on the list" error="Pick a value from the list." promptTitle="Choose from the list" prompt="A building from the Buildings tab" type="list">
      <formula1>=Buildings!$A$8:$A$37</formula1>
    </dataValidation>
    <dataValidation sqref="B8:B127" showDropDown="0" showInputMessage="1" showErrorMessage="1" allowBlank="1" errorTitle="Not on the list" error="Pick a value from the list." promptTitle="Choose from the list" prompt="Service" type="list">
      <formula1>=Lists!$A$2:$A$16</formula1>
    </dataValidation>
    <dataValidation sqref="C8:C127" showDropDown="0" showInputMessage="1" showErrorMessage="1" allowBlank="1" errorTitle="Not on the list" error="Pick a value from the list." promptTitle="Choose from the list" prompt="Required, Protective or Presentational" type="list">
      <formula1>=Lists!$B$2:$B$4</formula1>
    </dataValidation>
    <dataValidation sqref="D8:D127" showDropDown="0" showInputMessage="1" showErrorMessage="1" allowBlank="1" errorTitle="Not on the list" error="Pick a value from the list." promptTitle="Choose from the list" prompt="When the work happens" type="list">
      <formula1>=Lists!$C$2:$C$6</formula1>
    </dataValidation>
    <dataValidation sqref="E8:E127" showDropDown="0" showInputMessage="1" showErrorMessage="1" allowBlank="1" errorTitle="Not on the list" error="Pick a value from the list." promptTitle="Choose from the list" prompt="Operating or Capital (confirm with your accountant)" type="list">
      <formula1>=Lists!$D$2:$D$3</formula1>
    </dataValidation>
    <dataValidation sqref="F8:I127" showDropDown="0" showInputMessage="0" showErrorMessage="1" allowBlank="1" errorTitle="Numbers only" error="Enter a number of 0 or mor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E5390"/>
    <outlinePr summaryBelow="1" summaryRight="1"/>
    <pageSetUpPr fitToPage="1"/>
  </sheetPr>
  <dimension ref="A1:I5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6" customWidth="1" min="4" max="4"/>
    <col width="15" customWidth="1" min="5" max="5"/>
    <col width="15" customWidth="1" min="6" max="6"/>
    <col width="14" customWidth="1" min="7" max="7"/>
    <col width="13" customWidth="1" min="8" max="8"/>
    <col width="12" customWidth="1" min="9" max="9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0" customHeight="1">
      <c r="A2" s="14" t="inlineStr">
        <is>
          <t>Summary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</row>
    <row r="3" ht="20" customHeight="1">
      <c r="A3" s="15" t="inlineStr">
        <is>
          <t>Calculated from the Budget tab. Nothing to enter here.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</row>
    <row r="6" ht="30" customHeight="1">
      <c r="A6" s="16" t="inlineStr">
        <is>
          <t>Building</t>
        </is>
      </c>
      <c r="B6" s="16" t="inlineStr">
        <is>
          <t>Required ($)</t>
        </is>
      </c>
      <c r="C6" s="16" t="inlineStr">
        <is>
          <t>Protective ($)</t>
        </is>
      </c>
      <c r="D6" s="16" t="inlineStr">
        <is>
          <t>Presentational ($)</t>
        </is>
      </c>
      <c r="E6" s="16" t="inlineStr">
        <is>
          <t>Tier not set ($)</t>
        </is>
      </c>
      <c r="F6" s="16" t="inlineStr">
        <is>
          <t>Annual total ($)</t>
        </is>
      </c>
      <c r="G6" s="16" t="inlineStr">
        <is>
          <t>Operating ($)</t>
        </is>
      </c>
      <c r="H6" s="16" t="inlineStr">
        <is>
          <t>Capital ($)</t>
        </is>
      </c>
      <c r="I6" s="16" t="inlineStr">
        <is>
          <t>Share of total</t>
        </is>
      </c>
    </row>
    <row r="7">
      <c r="A7" s="25">
        <f>IF(Buildings!A8="","",Buildings!A8)</f>
        <v/>
      </c>
      <c r="B7" s="22">
        <f>IF($A7="","",SUMIFS(Budget!$J$8:$J$127,Budget!$A$8:$A$127,$A7,Budget!$C$8:$C$127,"Required"))</f>
        <v/>
      </c>
      <c r="C7" s="22">
        <f>IF($A7="","",SUMIFS(Budget!$J$8:$J$127,Budget!$A$8:$A$127,$A7,Budget!$C$8:$C$127,"Protective"))</f>
        <v/>
      </c>
      <c r="D7" s="22">
        <f>IF($A7="","",SUMIFS(Budget!$J$8:$J$127,Budget!$A$8:$A$127,$A7,Budget!$C$8:$C$127,"Presentational"))</f>
        <v/>
      </c>
      <c r="E7" s="22">
        <f>IF($A7="","",F7-B7-C7-D7)</f>
        <v/>
      </c>
      <c r="F7" s="22">
        <f>IF($A7="","",SUMIFS(Budget!$J$8:$J$127,Budget!$A$8:$A$127,$A7))</f>
        <v/>
      </c>
      <c r="G7" s="22">
        <f>IF($A7="","",SUMIFS(Budget!$J$8:$J$127,Budget!$A$8:$A$127,$A7,Budget!$E$8:$E$127,"Operating"))</f>
        <v/>
      </c>
      <c r="H7" s="22">
        <f>IF($A7="","",SUMIFS(Budget!$J$8:$J$127,Budget!$A$8:$A$127,$A7,Budget!$E$8:$E$127,"Capital"))</f>
        <v/>
      </c>
      <c r="I7" s="26">
        <f>IF(OR($A7="",$F$38=0),"",F7/$F$38)</f>
        <v/>
      </c>
    </row>
    <row r="8">
      <c r="A8" s="25">
        <f>IF(Buildings!A9="","",Buildings!A9)</f>
        <v/>
      </c>
      <c r="B8" s="22">
        <f>IF($A8="","",SUMIFS(Budget!$J$8:$J$127,Budget!$A$8:$A$127,$A8,Budget!$C$8:$C$127,"Required"))</f>
        <v/>
      </c>
      <c r="C8" s="22">
        <f>IF($A8="","",SUMIFS(Budget!$J$8:$J$127,Budget!$A$8:$A$127,$A8,Budget!$C$8:$C$127,"Protective"))</f>
        <v/>
      </c>
      <c r="D8" s="22">
        <f>IF($A8="","",SUMIFS(Budget!$J$8:$J$127,Budget!$A$8:$A$127,$A8,Budget!$C$8:$C$127,"Presentational"))</f>
        <v/>
      </c>
      <c r="E8" s="22">
        <f>IF($A8="","",F8-B8-C8-D8)</f>
        <v/>
      </c>
      <c r="F8" s="22">
        <f>IF($A8="","",SUMIFS(Budget!$J$8:$J$127,Budget!$A$8:$A$127,$A8))</f>
        <v/>
      </c>
      <c r="G8" s="22">
        <f>IF($A8="","",SUMIFS(Budget!$J$8:$J$127,Budget!$A$8:$A$127,$A8,Budget!$E$8:$E$127,"Operating"))</f>
        <v/>
      </c>
      <c r="H8" s="22">
        <f>IF($A8="","",SUMIFS(Budget!$J$8:$J$127,Budget!$A$8:$A$127,$A8,Budget!$E$8:$E$127,"Capital"))</f>
        <v/>
      </c>
      <c r="I8" s="26">
        <f>IF(OR($A8="",$F$38=0),"",F8/$F$38)</f>
        <v/>
      </c>
    </row>
    <row r="9">
      <c r="A9" s="25">
        <f>IF(Buildings!A10="","",Buildings!A10)</f>
        <v/>
      </c>
      <c r="B9" s="22">
        <f>IF($A9="","",SUMIFS(Budget!$J$8:$J$127,Budget!$A$8:$A$127,$A9,Budget!$C$8:$C$127,"Required"))</f>
        <v/>
      </c>
      <c r="C9" s="22">
        <f>IF($A9="","",SUMIFS(Budget!$J$8:$J$127,Budget!$A$8:$A$127,$A9,Budget!$C$8:$C$127,"Protective"))</f>
        <v/>
      </c>
      <c r="D9" s="22">
        <f>IF($A9="","",SUMIFS(Budget!$J$8:$J$127,Budget!$A$8:$A$127,$A9,Budget!$C$8:$C$127,"Presentational"))</f>
        <v/>
      </c>
      <c r="E9" s="22">
        <f>IF($A9="","",F9-B9-C9-D9)</f>
        <v/>
      </c>
      <c r="F9" s="22">
        <f>IF($A9="","",SUMIFS(Budget!$J$8:$J$127,Budget!$A$8:$A$127,$A9))</f>
        <v/>
      </c>
      <c r="G9" s="22">
        <f>IF($A9="","",SUMIFS(Budget!$J$8:$J$127,Budget!$A$8:$A$127,$A9,Budget!$E$8:$E$127,"Operating"))</f>
        <v/>
      </c>
      <c r="H9" s="22">
        <f>IF($A9="","",SUMIFS(Budget!$J$8:$J$127,Budget!$A$8:$A$127,$A9,Budget!$E$8:$E$127,"Capital"))</f>
        <v/>
      </c>
      <c r="I9" s="26">
        <f>IF(OR($A9="",$F$38=0),"",F9/$F$38)</f>
        <v/>
      </c>
    </row>
    <row r="10">
      <c r="A10" s="25">
        <f>IF(Buildings!A11="","",Buildings!A11)</f>
        <v/>
      </c>
      <c r="B10" s="22">
        <f>IF($A10="","",SUMIFS(Budget!$J$8:$J$127,Budget!$A$8:$A$127,$A10,Budget!$C$8:$C$127,"Required"))</f>
        <v/>
      </c>
      <c r="C10" s="22">
        <f>IF($A10="","",SUMIFS(Budget!$J$8:$J$127,Budget!$A$8:$A$127,$A10,Budget!$C$8:$C$127,"Protective"))</f>
        <v/>
      </c>
      <c r="D10" s="22">
        <f>IF($A10="","",SUMIFS(Budget!$J$8:$J$127,Budget!$A$8:$A$127,$A10,Budget!$C$8:$C$127,"Presentational"))</f>
        <v/>
      </c>
      <c r="E10" s="22">
        <f>IF($A10="","",F10-B10-C10-D10)</f>
        <v/>
      </c>
      <c r="F10" s="22">
        <f>IF($A10="","",SUMIFS(Budget!$J$8:$J$127,Budget!$A$8:$A$127,$A10))</f>
        <v/>
      </c>
      <c r="G10" s="22">
        <f>IF($A10="","",SUMIFS(Budget!$J$8:$J$127,Budget!$A$8:$A$127,$A10,Budget!$E$8:$E$127,"Operating"))</f>
        <v/>
      </c>
      <c r="H10" s="22">
        <f>IF($A10="","",SUMIFS(Budget!$J$8:$J$127,Budget!$A$8:$A$127,$A10,Budget!$E$8:$E$127,"Capital"))</f>
        <v/>
      </c>
      <c r="I10" s="26">
        <f>IF(OR($A10="",$F$38=0),"",F10/$F$38)</f>
        <v/>
      </c>
    </row>
    <row r="11">
      <c r="A11" s="25">
        <f>IF(Buildings!A12="","",Buildings!A12)</f>
        <v/>
      </c>
      <c r="B11" s="22">
        <f>IF($A11="","",SUMIFS(Budget!$J$8:$J$127,Budget!$A$8:$A$127,$A11,Budget!$C$8:$C$127,"Required"))</f>
        <v/>
      </c>
      <c r="C11" s="22">
        <f>IF($A11="","",SUMIFS(Budget!$J$8:$J$127,Budget!$A$8:$A$127,$A11,Budget!$C$8:$C$127,"Protective"))</f>
        <v/>
      </c>
      <c r="D11" s="22">
        <f>IF($A11="","",SUMIFS(Budget!$J$8:$J$127,Budget!$A$8:$A$127,$A11,Budget!$C$8:$C$127,"Presentational"))</f>
        <v/>
      </c>
      <c r="E11" s="22">
        <f>IF($A11="","",F11-B11-C11-D11)</f>
        <v/>
      </c>
      <c r="F11" s="22">
        <f>IF($A11="","",SUMIFS(Budget!$J$8:$J$127,Budget!$A$8:$A$127,$A11))</f>
        <v/>
      </c>
      <c r="G11" s="22">
        <f>IF($A11="","",SUMIFS(Budget!$J$8:$J$127,Budget!$A$8:$A$127,$A11,Budget!$E$8:$E$127,"Operating"))</f>
        <v/>
      </c>
      <c r="H11" s="22">
        <f>IF($A11="","",SUMIFS(Budget!$J$8:$J$127,Budget!$A$8:$A$127,$A11,Budget!$E$8:$E$127,"Capital"))</f>
        <v/>
      </c>
      <c r="I11" s="26">
        <f>IF(OR($A11="",$F$38=0),"",F11/$F$38)</f>
        <v/>
      </c>
    </row>
    <row r="12">
      <c r="A12" s="25">
        <f>IF(Buildings!A13="","",Buildings!A13)</f>
        <v/>
      </c>
      <c r="B12" s="22">
        <f>IF($A12="","",SUMIFS(Budget!$J$8:$J$127,Budget!$A$8:$A$127,$A12,Budget!$C$8:$C$127,"Required"))</f>
        <v/>
      </c>
      <c r="C12" s="22">
        <f>IF($A12="","",SUMIFS(Budget!$J$8:$J$127,Budget!$A$8:$A$127,$A12,Budget!$C$8:$C$127,"Protective"))</f>
        <v/>
      </c>
      <c r="D12" s="22">
        <f>IF($A12="","",SUMIFS(Budget!$J$8:$J$127,Budget!$A$8:$A$127,$A12,Budget!$C$8:$C$127,"Presentational"))</f>
        <v/>
      </c>
      <c r="E12" s="22">
        <f>IF($A12="","",F12-B12-C12-D12)</f>
        <v/>
      </c>
      <c r="F12" s="22">
        <f>IF($A12="","",SUMIFS(Budget!$J$8:$J$127,Budget!$A$8:$A$127,$A12))</f>
        <v/>
      </c>
      <c r="G12" s="22">
        <f>IF($A12="","",SUMIFS(Budget!$J$8:$J$127,Budget!$A$8:$A$127,$A12,Budget!$E$8:$E$127,"Operating"))</f>
        <v/>
      </c>
      <c r="H12" s="22">
        <f>IF($A12="","",SUMIFS(Budget!$J$8:$J$127,Budget!$A$8:$A$127,$A12,Budget!$E$8:$E$127,"Capital"))</f>
        <v/>
      </c>
      <c r="I12" s="26">
        <f>IF(OR($A12="",$F$38=0),"",F12/$F$38)</f>
        <v/>
      </c>
    </row>
    <row r="13">
      <c r="A13" s="25">
        <f>IF(Buildings!A14="","",Buildings!A14)</f>
        <v/>
      </c>
      <c r="B13" s="22">
        <f>IF($A13="","",SUMIFS(Budget!$J$8:$J$127,Budget!$A$8:$A$127,$A13,Budget!$C$8:$C$127,"Required"))</f>
        <v/>
      </c>
      <c r="C13" s="22">
        <f>IF($A13="","",SUMIFS(Budget!$J$8:$J$127,Budget!$A$8:$A$127,$A13,Budget!$C$8:$C$127,"Protective"))</f>
        <v/>
      </c>
      <c r="D13" s="22">
        <f>IF($A13="","",SUMIFS(Budget!$J$8:$J$127,Budget!$A$8:$A$127,$A13,Budget!$C$8:$C$127,"Presentational"))</f>
        <v/>
      </c>
      <c r="E13" s="22">
        <f>IF($A13="","",F13-B13-C13-D13)</f>
        <v/>
      </c>
      <c r="F13" s="22">
        <f>IF($A13="","",SUMIFS(Budget!$J$8:$J$127,Budget!$A$8:$A$127,$A13))</f>
        <v/>
      </c>
      <c r="G13" s="22">
        <f>IF($A13="","",SUMIFS(Budget!$J$8:$J$127,Budget!$A$8:$A$127,$A13,Budget!$E$8:$E$127,"Operating"))</f>
        <v/>
      </c>
      <c r="H13" s="22">
        <f>IF($A13="","",SUMIFS(Budget!$J$8:$J$127,Budget!$A$8:$A$127,$A13,Budget!$E$8:$E$127,"Capital"))</f>
        <v/>
      </c>
      <c r="I13" s="26">
        <f>IF(OR($A13="",$F$38=0),"",F13/$F$38)</f>
        <v/>
      </c>
    </row>
    <row r="14">
      <c r="A14" s="25">
        <f>IF(Buildings!A15="","",Buildings!A15)</f>
        <v/>
      </c>
      <c r="B14" s="22">
        <f>IF($A14="","",SUMIFS(Budget!$J$8:$J$127,Budget!$A$8:$A$127,$A14,Budget!$C$8:$C$127,"Required"))</f>
        <v/>
      </c>
      <c r="C14" s="22">
        <f>IF($A14="","",SUMIFS(Budget!$J$8:$J$127,Budget!$A$8:$A$127,$A14,Budget!$C$8:$C$127,"Protective"))</f>
        <v/>
      </c>
      <c r="D14" s="22">
        <f>IF($A14="","",SUMIFS(Budget!$J$8:$J$127,Budget!$A$8:$A$127,$A14,Budget!$C$8:$C$127,"Presentational"))</f>
        <v/>
      </c>
      <c r="E14" s="22">
        <f>IF($A14="","",F14-B14-C14-D14)</f>
        <v/>
      </c>
      <c r="F14" s="22">
        <f>IF($A14="","",SUMIFS(Budget!$J$8:$J$127,Budget!$A$8:$A$127,$A14))</f>
        <v/>
      </c>
      <c r="G14" s="22">
        <f>IF($A14="","",SUMIFS(Budget!$J$8:$J$127,Budget!$A$8:$A$127,$A14,Budget!$E$8:$E$127,"Operating"))</f>
        <v/>
      </c>
      <c r="H14" s="22">
        <f>IF($A14="","",SUMIFS(Budget!$J$8:$J$127,Budget!$A$8:$A$127,$A14,Budget!$E$8:$E$127,"Capital"))</f>
        <v/>
      </c>
      <c r="I14" s="26">
        <f>IF(OR($A14="",$F$38=0),"",F14/$F$38)</f>
        <v/>
      </c>
    </row>
    <row r="15">
      <c r="A15" s="25">
        <f>IF(Buildings!A16="","",Buildings!A16)</f>
        <v/>
      </c>
      <c r="B15" s="22">
        <f>IF($A15="","",SUMIFS(Budget!$J$8:$J$127,Budget!$A$8:$A$127,$A15,Budget!$C$8:$C$127,"Required"))</f>
        <v/>
      </c>
      <c r="C15" s="22">
        <f>IF($A15="","",SUMIFS(Budget!$J$8:$J$127,Budget!$A$8:$A$127,$A15,Budget!$C$8:$C$127,"Protective"))</f>
        <v/>
      </c>
      <c r="D15" s="22">
        <f>IF($A15="","",SUMIFS(Budget!$J$8:$J$127,Budget!$A$8:$A$127,$A15,Budget!$C$8:$C$127,"Presentational"))</f>
        <v/>
      </c>
      <c r="E15" s="22">
        <f>IF($A15="","",F15-B15-C15-D15)</f>
        <v/>
      </c>
      <c r="F15" s="22">
        <f>IF($A15="","",SUMIFS(Budget!$J$8:$J$127,Budget!$A$8:$A$127,$A15))</f>
        <v/>
      </c>
      <c r="G15" s="22">
        <f>IF($A15="","",SUMIFS(Budget!$J$8:$J$127,Budget!$A$8:$A$127,$A15,Budget!$E$8:$E$127,"Operating"))</f>
        <v/>
      </c>
      <c r="H15" s="22">
        <f>IF($A15="","",SUMIFS(Budget!$J$8:$J$127,Budget!$A$8:$A$127,$A15,Budget!$E$8:$E$127,"Capital"))</f>
        <v/>
      </c>
      <c r="I15" s="26">
        <f>IF(OR($A15="",$F$38=0),"",F15/$F$38)</f>
        <v/>
      </c>
    </row>
    <row r="16">
      <c r="A16" s="25">
        <f>IF(Buildings!A17="","",Buildings!A17)</f>
        <v/>
      </c>
      <c r="B16" s="22">
        <f>IF($A16="","",SUMIFS(Budget!$J$8:$J$127,Budget!$A$8:$A$127,$A16,Budget!$C$8:$C$127,"Required"))</f>
        <v/>
      </c>
      <c r="C16" s="22">
        <f>IF($A16="","",SUMIFS(Budget!$J$8:$J$127,Budget!$A$8:$A$127,$A16,Budget!$C$8:$C$127,"Protective"))</f>
        <v/>
      </c>
      <c r="D16" s="22">
        <f>IF($A16="","",SUMIFS(Budget!$J$8:$J$127,Budget!$A$8:$A$127,$A16,Budget!$C$8:$C$127,"Presentational"))</f>
        <v/>
      </c>
      <c r="E16" s="22">
        <f>IF($A16="","",F16-B16-C16-D16)</f>
        <v/>
      </c>
      <c r="F16" s="22">
        <f>IF($A16="","",SUMIFS(Budget!$J$8:$J$127,Budget!$A$8:$A$127,$A16))</f>
        <v/>
      </c>
      <c r="G16" s="22">
        <f>IF($A16="","",SUMIFS(Budget!$J$8:$J$127,Budget!$A$8:$A$127,$A16,Budget!$E$8:$E$127,"Operating"))</f>
        <v/>
      </c>
      <c r="H16" s="22">
        <f>IF($A16="","",SUMIFS(Budget!$J$8:$J$127,Budget!$A$8:$A$127,$A16,Budget!$E$8:$E$127,"Capital"))</f>
        <v/>
      </c>
      <c r="I16" s="26">
        <f>IF(OR($A16="",$F$38=0),"",F16/$F$38)</f>
        <v/>
      </c>
    </row>
    <row r="17">
      <c r="A17" s="25">
        <f>IF(Buildings!A18="","",Buildings!A18)</f>
        <v/>
      </c>
      <c r="B17" s="22">
        <f>IF($A17="","",SUMIFS(Budget!$J$8:$J$127,Budget!$A$8:$A$127,$A17,Budget!$C$8:$C$127,"Required"))</f>
        <v/>
      </c>
      <c r="C17" s="22">
        <f>IF($A17="","",SUMIFS(Budget!$J$8:$J$127,Budget!$A$8:$A$127,$A17,Budget!$C$8:$C$127,"Protective"))</f>
        <v/>
      </c>
      <c r="D17" s="22">
        <f>IF($A17="","",SUMIFS(Budget!$J$8:$J$127,Budget!$A$8:$A$127,$A17,Budget!$C$8:$C$127,"Presentational"))</f>
        <v/>
      </c>
      <c r="E17" s="22">
        <f>IF($A17="","",F17-B17-C17-D17)</f>
        <v/>
      </c>
      <c r="F17" s="22">
        <f>IF($A17="","",SUMIFS(Budget!$J$8:$J$127,Budget!$A$8:$A$127,$A17))</f>
        <v/>
      </c>
      <c r="G17" s="22">
        <f>IF($A17="","",SUMIFS(Budget!$J$8:$J$127,Budget!$A$8:$A$127,$A17,Budget!$E$8:$E$127,"Operating"))</f>
        <v/>
      </c>
      <c r="H17" s="22">
        <f>IF($A17="","",SUMIFS(Budget!$J$8:$J$127,Budget!$A$8:$A$127,$A17,Budget!$E$8:$E$127,"Capital"))</f>
        <v/>
      </c>
      <c r="I17" s="26">
        <f>IF(OR($A17="",$F$38=0),"",F17/$F$38)</f>
        <v/>
      </c>
    </row>
    <row r="18">
      <c r="A18" s="25">
        <f>IF(Buildings!A19="","",Buildings!A19)</f>
        <v/>
      </c>
      <c r="B18" s="22">
        <f>IF($A18="","",SUMIFS(Budget!$J$8:$J$127,Budget!$A$8:$A$127,$A18,Budget!$C$8:$C$127,"Required"))</f>
        <v/>
      </c>
      <c r="C18" s="22">
        <f>IF($A18="","",SUMIFS(Budget!$J$8:$J$127,Budget!$A$8:$A$127,$A18,Budget!$C$8:$C$127,"Protective"))</f>
        <v/>
      </c>
      <c r="D18" s="22">
        <f>IF($A18="","",SUMIFS(Budget!$J$8:$J$127,Budget!$A$8:$A$127,$A18,Budget!$C$8:$C$127,"Presentational"))</f>
        <v/>
      </c>
      <c r="E18" s="22">
        <f>IF($A18="","",F18-B18-C18-D18)</f>
        <v/>
      </c>
      <c r="F18" s="22">
        <f>IF($A18="","",SUMIFS(Budget!$J$8:$J$127,Budget!$A$8:$A$127,$A18))</f>
        <v/>
      </c>
      <c r="G18" s="22">
        <f>IF($A18="","",SUMIFS(Budget!$J$8:$J$127,Budget!$A$8:$A$127,$A18,Budget!$E$8:$E$127,"Operating"))</f>
        <v/>
      </c>
      <c r="H18" s="22">
        <f>IF($A18="","",SUMIFS(Budget!$J$8:$J$127,Budget!$A$8:$A$127,$A18,Budget!$E$8:$E$127,"Capital"))</f>
        <v/>
      </c>
      <c r="I18" s="26">
        <f>IF(OR($A18="",$F$38=0),"",F18/$F$38)</f>
        <v/>
      </c>
    </row>
    <row r="19">
      <c r="A19" s="25">
        <f>IF(Buildings!A20="","",Buildings!A20)</f>
        <v/>
      </c>
      <c r="B19" s="22">
        <f>IF($A19="","",SUMIFS(Budget!$J$8:$J$127,Budget!$A$8:$A$127,$A19,Budget!$C$8:$C$127,"Required"))</f>
        <v/>
      </c>
      <c r="C19" s="22">
        <f>IF($A19="","",SUMIFS(Budget!$J$8:$J$127,Budget!$A$8:$A$127,$A19,Budget!$C$8:$C$127,"Protective"))</f>
        <v/>
      </c>
      <c r="D19" s="22">
        <f>IF($A19="","",SUMIFS(Budget!$J$8:$J$127,Budget!$A$8:$A$127,$A19,Budget!$C$8:$C$127,"Presentational"))</f>
        <v/>
      </c>
      <c r="E19" s="22">
        <f>IF($A19="","",F19-B19-C19-D19)</f>
        <v/>
      </c>
      <c r="F19" s="22">
        <f>IF($A19="","",SUMIFS(Budget!$J$8:$J$127,Budget!$A$8:$A$127,$A19))</f>
        <v/>
      </c>
      <c r="G19" s="22">
        <f>IF($A19="","",SUMIFS(Budget!$J$8:$J$127,Budget!$A$8:$A$127,$A19,Budget!$E$8:$E$127,"Operating"))</f>
        <v/>
      </c>
      <c r="H19" s="22">
        <f>IF($A19="","",SUMIFS(Budget!$J$8:$J$127,Budget!$A$8:$A$127,$A19,Budget!$E$8:$E$127,"Capital"))</f>
        <v/>
      </c>
      <c r="I19" s="26">
        <f>IF(OR($A19="",$F$38=0),"",F19/$F$38)</f>
        <v/>
      </c>
    </row>
    <row r="20">
      <c r="A20" s="25">
        <f>IF(Buildings!A21="","",Buildings!A21)</f>
        <v/>
      </c>
      <c r="B20" s="22">
        <f>IF($A20="","",SUMIFS(Budget!$J$8:$J$127,Budget!$A$8:$A$127,$A20,Budget!$C$8:$C$127,"Required"))</f>
        <v/>
      </c>
      <c r="C20" s="22">
        <f>IF($A20="","",SUMIFS(Budget!$J$8:$J$127,Budget!$A$8:$A$127,$A20,Budget!$C$8:$C$127,"Protective"))</f>
        <v/>
      </c>
      <c r="D20" s="22">
        <f>IF($A20="","",SUMIFS(Budget!$J$8:$J$127,Budget!$A$8:$A$127,$A20,Budget!$C$8:$C$127,"Presentational"))</f>
        <v/>
      </c>
      <c r="E20" s="22">
        <f>IF($A20="","",F20-B20-C20-D20)</f>
        <v/>
      </c>
      <c r="F20" s="22">
        <f>IF($A20="","",SUMIFS(Budget!$J$8:$J$127,Budget!$A$8:$A$127,$A20))</f>
        <v/>
      </c>
      <c r="G20" s="22">
        <f>IF($A20="","",SUMIFS(Budget!$J$8:$J$127,Budget!$A$8:$A$127,$A20,Budget!$E$8:$E$127,"Operating"))</f>
        <v/>
      </c>
      <c r="H20" s="22">
        <f>IF($A20="","",SUMIFS(Budget!$J$8:$J$127,Budget!$A$8:$A$127,$A20,Budget!$E$8:$E$127,"Capital"))</f>
        <v/>
      </c>
      <c r="I20" s="26">
        <f>IF(OR($A20="",$F$38=0),"",F20/$F$38)</f>
        <v/>
      </c>
    </row>
    <row r="21">
      <c r="A21" s="25">
        <f>IF(Buildings!A22="","",Buildings!A22)</f>
        <v/>
      </c>
      <c r="B21" s="22">
        <f>IF($A21="","",SUMIFS(Budget!$J$8:$J$127,Budget!$A$8:$A$127,$A21,Budget!$C$8:$C$127,"Required"))</f>
        <v/>
      </c>
      <c r="C21" s="22">
        <f>IF($A21="","",SUMIFS(Budget!$J$8:$J$127,Budget!$A$8:$A$127,$A21,Budget!$C$8:$C$127,"Protective"))</f>
        <v/>
      </c>
      <c r="D21" s="22">
        <f>IF($A21="","",SUMIFS(Budget!$J$8:$J$127,Budget!$A$8:$A$127,$A21,Budget!$C$8:$C$127,"Presentational"))</f>
        <v/>
      </c>
      <c r="E21" s="22">
        <f>IF($A21="","",F21-B21-C21-D21)</f>
        <v/>
      </c>
      <c r="F21" s="22">
        <f>IF($A21="","",SUMIFS(Budget!$J$8:$J$127,Budget!$A$8:$A$127,$A21))</f>
        <v/>
      </c>
      <c r="G21" s="22">
        <f>IF($A21="","",SUMIFS(Budget!$J$8:$J$127,Budget!$A$8:$A$127,$A21,Budget!$E$8:$E$127,"Operating"))</f>
        <v/>
      </c>
      <c r="H21" s="22">
        <f>IF($A21="","",SUMIFS(Budget!$J$8:$J$127,Budget!$A$8:$A$127,$A21,Budget!$E$8:$E$127,"Capital"))</f>
        <v/>
      </c>
      <c r="I21" s="26">
        <f>IF(OR($A21="",$F$38=0),"",F21/$F$38)</f>
        <v/>
      </c>
    </row>
    <row r="22">
      <c r="A22" s="25">
        <f>IF(Buildings!A23="","",Buildings!A23)</f>
        <v/>
      </c>
      <c r="B22" s="22">
        <f>IF($A22="","",SUMIFS(Budget!$J$8:$J$127,Budget!$A$8:$A$127,$A22,Budget!$C$8:$C$127,"Required"))</f>
        <v/>
      </c>
      <c r="C22" s="22">
        <f>IF($A22="","",SUMIFS(Budget!$J$8:$J$127,Budget!$A$8:$A$127,$A22,Budget!$C$8:$C$127,"Protective"))</f>
        <v/>
      </c>
      <c r="D22" s="22">
        <f>IF($A22="","",SUMIFS(Budget!$J$8:$J$127,Budget!$A$8:$A$127,$A22,Budget!$C$8:$C$127,"Presentational"))</f>
        <v/>
      </c>
      <c r="E22" s="22">
        <f>IF($A22="","",F22-B22-C22-D22)</f>
        <v/>
      </c>
      <c r="F22" s="22">
        <f>IF($A22="","",SUMIFS(Budget!$J$8:$J$127,Budget!$A$8:$A$127,$A22))</f>
        <v/>
      </c>
      <c r="G22" s="22">
        <f>IF($A22="","",SUMIFS(Budget!$J$8:$J$127,Budget!$A$8:$A$127,$A22,Budget!$E$8:$E$127,"Operating"))</f>
        <v/>
      </c>
      <c r="H22" s="22">
        <f>IF($A22="","",SUMIFS(Budget!$J$8:$J$127,Budget!$A$8:$A$127,$A22,Budget!$E$8:$E$127,"Capital"))</f>
        <v/>
      </c>
      <c r="I22" s="26">
        <f>IF(OR($A22="",$F$38=0),"",F22/$F$38)</f>
        <v/>
      </c>
    </row>
    <row r="23">
      <c r="A23" s="25">
        <f>IF(Buildings!A24="","",Buildings!A24)</f>
        <v/>
      </c>
      <c r="B23" s="22">
        <f>IF($A23="","",SUMIFS(Budget!$J$8:$J$127,Budget!$A$8:$A$127,$A23,Budget!$C$8:$C$127,"Required"))</f>
        <v/>
      </c>
      <c r="C23" s="22">
        <f>IF($A23="","",SUMIFS(Budget!$J$8:$J$127,Budget!$A$8:$A$127,$A23,Budget!$C$8:$C$127,"Protective"))</f>
        <v/>
      </c>
      <c r="D23" s="22">
        <f>IF($A23="","",SUMIFS(Budget!$J$8:$J$127,Budget!$A$8:$A$127,$A23,Budget!$C$8:$C$127,"Presentational"))</f>
        <v/>
      </c>
      <c r="E23" s="22">
        <f>IF($A23="","",F23-B23-C23-D23)</f>
        <v/>
      </c>
      <c r="F23" s="22">
        <f>IF($A23="","",SUMIFS(Budget!$J$8:$J$127,Budget!$A$8:$A$127,$A23))</f>
        <v/>
      </c>
      <c r="G23" s="22">
        <f>IF($A23="","",SUMIFS(Budget!$J$8:$J$127,Budget!$A$8:$A$127,$A23,Budget!$E$8:$E$127,"Operating"))</f>
        <v/>
      </c>
      <c r="H23" s="22">
        <f>IF($A23="","",SUMIFS(Budget!$J$8:$J$127,Budget!$A$8:$A$127,$A23,Budget!$E$8:$E$127,"Capital"))</f>
        <v/>
      </c>
      <c r="I23" s="26">
        <f>IF(OR($A23="",$F$38=0),"",F23/$F$38)</f>
        <v/>
      </c>
    </row>
    <row r="24">
      <c r="A24" s="25">
        <f>IF(Buildings!A25="","",Buildings!A25)</f>
        <v/>
      </c>
      <c r="B24" s="22">
        <f>IF($A24="","",SUMIFS(Budget!$J$8:$J$127,Budget!$A$8:$A$127,$A24,Budget!$C$8:$C$127,"Required"))</f>
        <v/>
      </c>
      <c r="C24" s="22">
        <f>IF($A24="","",SUMIFS(Budget!$J$8:$J$127,Budget!$A$8:$A$127,$A24,Budget!$C$8:$C$127,"Protective"))</f>
        <v/>
      </c>
      <c r="D24" s="22">
        <f>IF($A24="","",SUMIFS(Budget!$J$8:$J$127,Budget!$A$8:$A$127,$A24,Budget!$C$8:$C$127,"Presentational"))</f>
        <v/>
      </c>
      <c r="E24" s="22">
        <f>IF($A24="","",F24-B24-C24-D24)</f>
        <v/>
      </c>
      <c r="F24" s="22">
        <f>IF($A24="","",SUMIFS(Budget!$J$8:$J$127,Budget!$A$8:$A$127,$A24))</f>
        <v/>
      </c>
      <c r="G24" s="22">
        <f>IF($A24="","",SUMIFS(Budget!$J$8:$J$127,Budget!$A$8:$A$127,$A24,Budget!$E$8:$E$127,"Operating"))</f>
        <v/>
      </c>
      <c r="H24" s="22">
        <f>IF($A24="","",SUMIFS(Budget!$J$8:$J$127,Budget!$A$8:$A$127,$A24,Budget!$E$8:$E$127,"Capital"))</f>
        <v/>
      </c>
      <c r="I24" s="26">
        <f>IF(OR($A24="",$F$38=0),"",F24/$F$38)</f>
        <v/>
      </c>
    </row>
    <row r="25">
      <c r="A25" s="25">
        <f>IF(Buildings!A26="","",Buildings!A26)</f>
        <v/>
      </c>
      <c r="B25" s="22">
        <f>IF($A25="","",SUMIFS(Budget!$J$8:$J$127,Budget!$A$8:$A$127,$A25,Budget!$C$8:$C$127,"Required"))</f>
        <v/>
      </c>
      <c r="C25" s="22">
        <f>IF($A25="","",SUMIFS(Budget!$J$8:$J$127,Budget!$A$8:$A$127,$A25,Budget!$C$8:$C$127,"Protective"))</f>
        <v/>
      </c>
      <c r="D25" s="22">
        <f>IF($A25="","",SUMIFS(Budget!$J$8:$J$127,Budget!$A$8:$A$127,$A25,Budget!$C$8:$C$127,"Presentational"))</f>
        <v/>
      </c>
      <c r="E25" s="22">
        <f>IF($A25="","",F25-B25-C25-D25)</f>
        <v/>
      </c>
      <c r="F25" s="22">
        <f>IF($A25="","",SUMIFS(Budget!$J$8:$J$127,Budget!$A$8:$A$127,$A25))</f>
        <v/>
      </c>
      <c r="G25" s="22">
        <f>IF($A25="","",SUMIFS(Budget!$J$8:$J$127,Budget!$A$8:$A$127,$A25,Budget!$E$8:$E$127,"Operating"))</f>
        <v/>
      </c>
      <c r="H25" s="22">
        <f>IF($A25="","",SUMIFS(Budget!$J$8:$J$127,Budget!$A$8:$A$127,$A25,Budget!$E$8:$E$127,"Capital"))</f>
        <v/>
      </c>
      <c r="I25" s="26">
        <f>IF(OR($A25="",$F$38=0),"",F25/$F$38)</f>
        <v/>
      </c>
    </row>
    <row r="26">
      <c r="A26" s="25">
        <f>IF(Buildings!A27="","",Buildings!A27)</f>
        <v/>
      </c>
      <c r="B26" s="22">
        <f>IF($A26="","",SUMIFS(Budget!$J$8:$J$127,Budget!$A$8:$A$127,$A26,Budget!$C$8:$C$127,"Required"))</f>
        <v/>
      </c>
      <c r="C26" s="22">
        <f>IF($A26="","",SUMIFS(Budget!$J$8:$J$127,Budget!$A$8:$A$127,$A26,Budget!$C$8:$C$127,"Protective"))</f>
        <v/>
      </c>
      <c r="D26" s="22">
        <f>IF($A26="","",SUMIFS(Budget!$J$8:$J$127,Budget!$A$8:$A$127,$A26,Budget!$C$8:$C$127,"Presentational"))</f>
        <v/>
      </c>
      <c r="E26" s="22">
        <f>IF($A26="","",F26-B26-C26-D26)</f>
        <v/>
      </c>
      <c r="F26" s="22">
        <f>IF($A26="","",SUMIFS(Budget!$J$8:$J$127,Budget!$A$8:$A$127,$A26))</f>
        <v/>
      </c>
      <c r="G26" s="22">
        <f>IF($A26="","",SUMIFS(Budget!$J$8:$J$127,Budget!$A$8:$A$127,$A26,Budget!$E$8:$E$127,"Operating"))</f>
        <v/>
      </c>
      <c r="H26" s="22">
        <f>IF($A26="","",SUMIFS(Budget!$J$8:$J$127,Budget!$A$8:$A$127,$A26,Budget!$E$8:$E$127,"Capital"))</f>
        <v/>
      </c>
      <c r="I26" s="26">
        <f>IF(OR($A26="",$F$38=0),"",F26/$F$38)</f>
        <v/>
      </c>
    </row>
    <row r="27">
      <c r="A27" s="25">
        <f>IF(Buildings!A28="","",Buildings!A28)</f>
        <v/>
      </c>
      <c r="B27" s="22">
        <f>IF($A27="","",SUMIFS(Budget!$J$8:$J$127,Budget!$A$8:$A$127,$A27,Budget!$C$8:$C$127,"Required"))</f>
        <v/>
      </c>
      <c r="C27" s="22">
        <f>IF($A27="","",SUMIFS(Budget!$J$8:$J$127,Budget!$A$8:$A$127,$A27,Budget!$C$8:$C$127,"Protective"))</f>
        <v/>
      </c>
      <c r="D27" s="22">
        <f>IF($A27="","",SUMIFS(Budget!$J$8:$J$127,Budget!$A$8:$A$127,$A27,Budget!$C$8:$C$127,"Presentational"))</f>
        <v/>
      </c>
      <c r="E27" s="22">
        <f>IF($A27="","",F27-B27-C27-D27)</f>
        <v/>
      </c>
      <c r="F27" s="22">
        <f>IF($A27="","",SUMIFS(Budget!$J$8:$J$127,Budget!$A$8:$A$127,$A27))</f>
        <v/>
      </c>
      <c r="G27" s="22">
        <f>IF($A27="","",SUMIFS(Budget!$J$8:$J$127,Budget!$A$8:$A$127,$A27,Budget!$E$8:$E$127,"Operating"))</f>
        <v/>
      </c>
      <c r="H27" s="22">
        <f>IF($A27="","",SUMIFS(Budget!$J$8:$J$127,Budget!$A$8:$A$127,$A27,Budget!$E$8:$E$127,"Capital"))</f>
        <v/>
      </c>
      <c r="I27" s="26">
        <f>IF(OR($A27="",$F$38=0),"",F27/$F$38)</f>
        <v/>
      </c>
    </row>
    <row r="28">
      <c r="A28" s="25">
        <f>IF(Buildings!A29="","",Buildings!A29)</f>
        <v/>
      </c>
      <c r="B28" s="22">
        <f>IF($A28="","",SUMIFS(Budget!$J$8:$J$127,Budget!$A$8:$A$127,$A28,Budget!$C$8:$C$127,"Required"))</f>
        <v/>
      </c>
      <c r="C28" s="22">
        <f>IF($A28="","",SUMIFS(Budget!$J$8:$J$127,Budget!$A$8:$A$127,$A28,Budget!$C$8:$C$127,"Protective"))</f>
        <v/>
      </c>
      <c r="D28" s="22">
        <f>IF($A28="","",SUMIFS(Budget!$J$8:$J$127,Budget!$A$8:$A$127,$A28,Budget!$C$8:$C$127,"Presentational"))</f>
        <v/>
      </c>
      <c r="E28" s="22">
        <f>IF($A28="","",F28-B28-C28-D28)</f>
        <v/>
      </c>
      <c r="F28" s="22">
        <f>IF($A28="","",SUMIFS(Budget!$J$8:$J$127,Budget!$A$8:$A$127,$A28))</f>
        <v/>
      </c>
      <c r="G28" s="22">
        <f>IF($A28="","",SUMIFS(Budget!$J$8:$J$127,Budget!$A$8:$A$127,$A28,Budget!$E$8:$E$127,"Operating"))</f>
        <v/>
      </c>
      <c r="H28" s="22">
        <f>IF($A28="","",SUMIFS(Budget!$J$8:$J$127,Budget!$A$8:$A$127,$A28,Budget!$E$8:$E$127,"Capital"))</f>
        <v/>
      </c>
      <c r="I28" s="26">
        <f>IF(OR($A28="",$F$38=0),"",F28/$F$38)</f>
        <v/>
      </c>
    </row>
    <row r="29">
      <c r="A29" s="25">
        <f>IF(Buildings!A30="","",Buildings!A30)</f>
        <v/>
      </c>
      <c r="B29" s="22">
        <f>IF($A29="","",SUMIFS(Budget!$J$8:$J$127,Budget!$A$8:$A$127,$A29,Budget!$C$8:$C$127,"Required"))</f>
        <v/>
      </c>
      <c r="C29" s="22">
        <f>IF($A29="","",SUMIFS(Budget!$J$8:$J$127,Budget!$A$8:$A$127,$A29,Budget!$C$8:$C$127,"Protective"))</f>
        <v/>
      </c>
      <c r="D29" s="22">
        <f>IF($A29="","",SUMIFS(Budget!$J$8:$J$127,Budget!$A$8:$A$127,$A29,Budget!$C$8:$C$127,"Presentational"))</f>
        <v/>
      </c>
      <c r="E29" s="22">
        <f>IF($A29="","",F29-B29-C29-D29)</f>
        <v/>
      </c>
      <c r="F29" s="22">
        <f>IF($A29="","",SUMIFS(Budget!$J$8:$J$127,Budget!$A$8:$A$127,$A29))</f>
        <v/>
      </c>
      <c r="G29" s="22">
        <f>IF($A29="","",SUMIFS(Budget!$J$8:$J$127,Budget!$A$8:$A$127,$A29,Budget!$E$8:$E$127,"Operating"))</f>
        <v/>
      </c>
      <c r="H29" s="22">
        <f>IF($A29="","",SUMIFS(Budget!$J$8:$J$127,Budget!$A$8:$A$127,$A29,Budget!$E$8:$E$127,"Capital"))</f>
        <v/>
      </c>
      <c r="I29" s="26">
        <f>IF(OR($A29="",$F$38=0),"",F29/$F$38)</f>
        <v/>
      </c>
    </row>
    <row r="30">
      <c r="A30" s="25">
        <f>IF(Buildings!A31="","",Buildings!A31)</f>
        <v/>
      </c>
      <c r="B30" s="22">
        <f>IF($A30="","",SUMIFS(Budget!$J$8:$J$127,Budget!$A$8:$A$127,$A30,Budget!$C$8:$C$127,"Required"))</f>
        <v/>
      </c>
      <c r="C30" s="22">
        <f>IF($A30="","",SUMIFS(Budget!$J$8:$J$127,Budget!$A$8:$A$127,$A30,Budget!$C$8:$C$127,"Protective"))</f>
        <v/>
      </c>
      <c r="D30" s="22">
        <f>IF($A30="","",SUMIFS(Budget!$J$8:$J$127,Budget!$A$8:$A$127,$A30,Budget!$C$8:$C$127,"Presentational"))</f>
        <v/>
      </c>
      <c r="E30" s="22">
        <f>IF($A30="","",F30-B30-C30-D30)</f>
        <v/>
      </c>
      <c r="F30" s="22">
        <f>IF($A30="","",SUMIFS(Budget!$J$8:$J$127,Budget!$A$8:$A$127,$A30))</f>
        <v/>
      </c>
      <c r="G30" s="22">
        <f>IF($A30="","",SUMIFS(Budget!$J$8:$J$127,Budget!$A$8:$A$127,$A30,Budget!$E$8:$E$127,"Operating"))</f>
        <v/>
      </c>
      <c r="H30" s="22">
        <f>IF($A30="","",SUMIFS(Budget!$J$8:$J$127,Budget!$A$8:$A$127,$A30,Budget!$E$8:$E$127,"Capital"))</f>
        <v/>
      </c>
      <c r="I30" s="26">
        <f>IF(OR($A30="",$F$38=0),"",F30/$F$38)</f>
        <v/>
      </c>
    </row>
    <row r="31">
      <c r="A31" s="25">
        <f>IF(Buildings!A32="","",Buildings!A32)</f>
        <v/>
      </c>
      <c r="B31" s="22">
        <f>IF($A31="","",SUMIFS(Budget!$J$8:$J$127,Budget!$A$8:$A$127,$A31,Budget!$C$8:$C$127,"Required"))</f>
        <v/>
      </c>
      <c r="C31" s="22">
        <f>IF($A31="","",SUMIFS(Budget!$J$8:$J$127,Budget!$A$8:$A$127,$A31,Budget!$C$8:$C$127,"Protective"))</f>
        <v/>
      </c>
      <c r="D31" s="22">
        <f>IF($A31="","",SUMIFS(Budget!$J$8:$J$127,Budget!$A$8:$A$127,$A31,Budget!$C$8:$C$127,"Presentational"))</f>
        <v/>
      </c>
      <c r="E31" s="22">
        <f>IF($A31="","",F31-B31-C31-D31)</f>
        <v/>
      </c>
      <c r="F31" s="22">
        <f>IF($A31="","",SUMIFS(Budget!$J$8:$J$127,Budget!$A$8:$A$127,$A31))</f>
        <v/>
      </c>
      <c r="G31" s="22">
        <f>IF($A31="","",SUMIFS(Budget!$J$8:$J$127,Budget!$A$8:$A$127,$A31,Budget!$E$8:$E$127,"Operating"))</f>
        <v/>
      </c>
      <c r="H31" s="22">
        <f>IF($A31="","",SUMIFS(Budget!$J$8:$J$127,Budget!$A$8:$A$127,$A31,Budget!$E$8:$E$127,"Capital"))</f>
        <v/>
      </c>
      <c r="I31" s="26">
        <f>IF(OR($A31="",$F$38=0),"",F31/$F$38)</f>
        <v/>
      </c>
    </row>
    <row r="32">
      <c r="A32" s="25">
        <f>IF(Buildings!A33="","",Buildings!A33)</f>
        <v/>
      </c>
      <c r="B32" s="22">
        <f>IF($A32="","",SUMIFS(Budget!$J$8:$J$127,Budget!$A$8:$A$127,$A32,Budget!$C$8:$C$127,"Required"))</f>
        <v/>
      </c>
      <c r="C32" s="22">
        <f>IF($A32="","",SUMIFS(Budget!$J$8:$J$127,Budget!$A$8:$A$127,$A32,Budget!$C$8:$C$127,"Protective"))</f>
        <v/>
      </c>
      <c r="D32" s="22">
        <f>IF($A32="","",SUMIFS(Budget!$J$8:$J$127,Budget!$A$8:$A$127,$A32,Budget!$C$8:$C$127,"Presentational"))</f>
        <v/>
      </c>
      <c r="E32" s="22">
        <f>IF($A32="","",F32-B32-C32-D32)</f>
        <v/>
      </c>
      <c r="F32" s="22">
        <f>IF($A32="","",SUMIFS(Budget!$J$8:$J$127,Budget!$A$8:$A$127,$A32))</f>
        <v/>
      </c>
      <c r="G32" s="22">
        <f>IF($A32="","",SUMIFS(Budget!$J$8:$J$127,Budget!$A$8:$A$127,$A32,Budget!$E$8:$E$127,"Operating"))</f>
        <v/>
      </c>
      <c r="H32" s="22">
        <f>IF($A32="","",SUMIFS(Budget!$J$8:$J$127,Budget!$A$8:$A$127,$A32,Budget!$E$8:$E$127,"Capital"))</f>
        <v/>
      </c>
      <c r="I32" s="26">
        <f>IF(OR($A32="",$F$38=0),"",F32/$F$38)</f>
        <v/>
      </c>
    </row>
    <row r="33">
      <c r="A33" s="25">
        <f>IF(Buildings!A34="","",Buildings!A34)</f>
        <v/>
      </c>
      <c r="B33" s="22">
        <f>IF($A33="","",SUMIFS(Budget!$J$8:$J$127,Budget!$A$8:$A$127,$A33,Budget!$C$8:$C$127,"Required"))</f>
        <v/>
      </c>
      <c r="C33" s="22">
        <f>IF($A33="","",SUMIFS(Budget!$J$8:$J$127,Budget!$A$8:$A$127,$A33,Budget!$C$8:$C$127,"Protective"))</f>
        <v/>
      </c>
      <c r="D33" s="22">
        <f>IF($A33="","",SUMIFS(Budget!$J$8:$J$127,Budget!$A$8:$A$127,$A33,Budget!$C$8:$C$127,"Presentational"))</f>
        <v/>
      </c>
      <c r="E33" s="22">
        <f>IF($A33="","",F33-B33-C33-D33)</f>
        <v/>
      </c>
      <c r="F33" s="22">
        <f>IF($A33="","",SUMIFS(Budget!$J$8:$J$127,Budget!$A$8:$A$127,$A33))</f>
        <v/>
      </c>
      <c r="G33" s="22">
        <f>IF($A33="","",SUMIFS(Budget!$J$8:$J$127,Budget!$A$8:$A$127,$A33,Budget!$E$8:$E$127,"Operating"))</f>
        <v/>
      </c>
      <c r="H33" s="22">
        <f>IF($A33="","",SUMIFS(Budget!$J$8:$J$127,Budget!$A$8:$A$127,$A33,Budget!$E$8:$E$127,"Capital"))</f>
        <v/>
      </c>
      <c r="I33" s="26">
        <f>IF(OR($A33="",$F$38=0),"",F33/$F$38)</f>
        <v/>
      </c>
    </row>
    <row r="34">
      <c r="A34" s="25">
        <f>IF(Buildings!A35="","",Buildings!A35)</f>
        <v/>
      </c>
      <c r="B34" s="22">
        <f>IF($A34="","",SUMIFS(Budget!$J$8:$J$127,Budget!$A$8:$A$127,$A34,Budget!$C$8:$C$127,"Required"))</f>
        <v/>
      </c>
      <c r="C34" s="22">
        <f>IF($A34="","",SUMIFS(Budget!$J$8:$J$127,Budget!$A$8:$A$127,$A34,Budget!$C$8:$C$127,"Protective"))</f>
        <v/>
      </c>
      <c r="D34" s="22">
        <f>IF($A34="","",SUMIFS(Budget!$J$8:$J$127,Budget!$A$8:$A$127,$A34,Budget!$C$8:$C$127,"Presentational"))</f>
        <v/>
      </c>
      <c r="E34" s="22">
        <f>IF($A34="","",F34-B34-C34-D34)</f>
        <v/>
      </c>
      <c r="F34" s="22">
        <f>IF($A34="","",SUMIFS(Budget!$J$8:$J$127,Budget!$A$8:$A$127,$A34))</f>
        <v/>
      </c>
      <c r="G34" s="22">
        <f>IF($A34="","",SUMIFS(Budget!$J$8:$J$127,Budget!$A$8:$A$127,$A34,Budget!$E$8:$E$127,"Operating"))</f>
        <v/>
      </c>
      <c r="H34" s="22">
        <f>IF($A34="","",SUMIFS(Budget!$J$8:$J$127,Budget!$A$8:$A$127,$A34,Budget!$E$8:$E$127,"Capital"))</f>
        <v/>
      </c>
      <c r="I34" s="26">
        <f>IF(OR($A34="",$F$38=0),"",F34/$F$38)</f>
        <v/>
      </c>
    </row>
    <row r="35">
      <c r="A35" s="25">
        <f>IF(Buildings!A36="","",Buildings!A36)</f>
        <v/>
      </c>
      <c r="B35" s="22">
        <f>IF($A35="","",SUMIFS(Budget!$J$8:$J$127,Budget!$A$8:$A$127,$A35,Budget!$C$8:$C$127,"Required"))</f>
        <v/>
      </c>
      <c r="C35" s="22">
        <f>IF($A35="","",SUMIFS(Budget!$J$8:$J$127,Budget!$A$8:$A$127,$A35,Budget!$C$8:$C$127,"Protective"))</f>
        <v/>
      </c>
      <c r="D35" s="22">
        <f>IF($A35="","",SUMIFS(Budget!$J$8:$J$127,Budget!$A$8:$A$127,$A35,Budget!$C$8:$C$127,"Presentational"))</f>
        <v/>
      </c>
      <c r="E35" s="22">
        <f>IF($A35="","",F35-B35-C35-D35)</f>
        <v/>
      </c>
      <c r="F35" s="22">
        <f>IF($A35="","",SUMIFS(Budget!$J$8:$J$127,Budget!$A$8:$A$127,$A35))</f>
        <v/>
      </c>
      <c r="G35" s="22">
        <f>IF($A35="","",SUMIFS(Budget!$J$8:$J$127,Budget!$A$8:$A$127,$A35,Budget!$E$8:$E$127,"Operating"))</f>
        <v/>
      </c>
      <c r="H35" s="22">
        <f>IF($A35="","",SUMIFS(Budget!$J$8:$J$127,Budget!$A$8:$A$127,$A35,Budget!$E$8:$E$127,"Capital"))</f>
        <v/>
      </c>
      <c r="I35" s="26">
        <f>IF(OR($A35="",$F$38=0),"",F35/$F$38)</f>
        <v/>
      </c>
    </row>
    <row r="36">
      <c r="A36" s="25">
        <f>IF(Buildings!A37="","",Buildings!A37)</f>
        <v/>
      </c>
      <c r="B36" s="22">
        <f>IF($A36="","",SUMIFS(Budget!$J$8:$J$127,Budget!$A$8:$A$127,$A36,Budget!$C$8:$C$127,"Required"))</f>
        <v/>
      </c>
      <c r="C36" s="22">
        <f>IF($A36="","",SUMIFS(Budget!$J$8:$J$127,Budget!$A$8:$A$127,$A36,Budget!$C$8:$C$127,"Protective"))</f>
        <v/>
      </c>
      <c r="D36" s="22">
        <f>IF($A36="","",SUMIFS(Budget!$J$8:$J$127,Budget!$A$8:$A$127,$A36,Budget!$C$8:$C$127,"Presentational"))</f>
        <v/>
      </c>
      <c r="E36" s="22">
        <f>IF($A36="","",F36-B36-C36-D36)</f>
        <v/>
      </c>
      <c r="F36" s="22">
        <f>IF($A36="","",SUMIFS(Budget!$J$8:$J$127,Budget!$A$8:$A$127,$A36))</f>
        <v/>
      </c>
      <c r="G36" s="22">
        <f>IF($A36="","",SUMIFS(Budget!$J$8:$J$127,Budget!$A$8:$A$127,$A36,Budget!$E$8:$E$127,"Operating"))</f>
        <v/>
      </c>
      <c r="H36" s="22">
        <f>IF($A36="","",SUMIFS(Budget!$J$8:$J$127,Budget!$A$8:$A$127,$A36,Budget!$E$8:$E$127,"Capital"))</f>
        <v/>
      </c>
      <c r="I36" s="26">
        <f>IF(OR($A36="",$F$38=0),"",F36/$F$38)</f>
        <v/>
      </c>
    </row>
    <row r="37">
      <c r="A37" s="27" t="inlineStr">
        <is>
          <t>Rows with no building</t>
        </is>
      </c>
      <c r="B37" s="22">
        <f>SUMIFS(Budget!$J$8:$J$127,Budget!$A$8:$A$127,"",Budget!$C$8:$C$127,"Required")</f>
        <v/>
      </c>
      <c r="C37" s="22">
        <f>SUMIFS(Budget!$J$8:$J$127,Budget!$A$8:$A$127,"",Budget!$C$8:$C$127,"Protective")</f>
        <v/>
      </c>
      <c r="D37" s="22">
        <f>SUMIFS(Budget!$J$8:$J$127,Budget!$A$8:$A$127,"",Budget!$C$8:$C$127,"Presentational")</f>
        <v/>
      </c>
      <c r="E37" s="22">
        <f>F37-B37-C37-D37</f>
        <v/>
      </c>
      <c r="F37" s="22">
        <f>SUMIFS(Budget!$J$8:$J$127,Budget!$A$8:$A$127,"")</f>
        <v/>
      </c>
      <c r="G37" s="22">
        <f>SUMIFS(Budget!$J$8:$J$127,Budget!$A$8:$A$127,"",Budget!$E$8:$E$127,"Operating")</f>
        <v/>
      </c>
      <c r="H37" s="22">
        <f>SUMIFS(Budget!$J$8:$J$127,Budget!$A$8:$A$127,"",Budget!$E$8:$E$127,"Capital")</f>
        <v/>
      </c>
      <c r="I37" s="26">
        <f>IF($F$38=0,"",F37/$F$38)</f>
        <v/>
      </c>
    </row>
    <row r="38">
      <c r="A38" s="23" t="inlineStr">
        <is>
          <t>Portfolio total</t>
        </is>
      </c>
      <c r="B38" s="24">
        <f>SUM(B7:B37)</f>
        <v/>
      </c>
      <c r="C38" s="24">
        <f>SUM(C7:C37)</f>
        <v/>
      </c>
      <c r="D38" s="24">
        <f>SUM(D7:D37)</f>
        <v/>
      </c>
      <c r="E38" s="24">
        <f>SUM(E7:E37)</f>
        <v/>
      </c>
      <c r="F38" s="24">
        <f>SUM(F7:F37)</f>
        <v/>
      </c>
      <c r="G38" s="24">
        <f>SUM(G7:G37)</f>
        <v/>
      </c>
      <c r="H38" s="24">
        <f>SUM(H7:H37)</f>
        <v/>
      </c>
      <c r="I38" s="28">
        <f>IF(F38=0,"",1)</f>
        <v/>
      </c>
    </row>
    <row r="41">
      <c r="A41" s="29" t="inlineStr">
        <is>
          <t>By spend tier</t>
        </is>
      </c>
    </row>
    <row r="42" ht="30" customHeight="1">
      <c r="A42" s="16" t="inlineStr">
        <is>
          <t>Tier</t>
        </is>
      </c>
      <c r="B42" s="16" t="inlineStr">
        <is>
          <t>Annual ($)</t>
        </is>
      </c>
      <c r="C42" s="16" t="inlineStr">
        <is>
          <t>Share of total</t>
        </is>
      </c>
    </row>
    <row r="43">
      <c r="A43" s="30" t="inlineStr">
        <is>
          <t>Required</t>
        </is>
      </c>
      <c r="B43" s="22">
        <f>B38</f>
        <v/>
      </c>
      <c r="C43" s="26">
        <f>IF($F$38=0,"",B43/$F$38)</f>
        <v/>
      </c>
    </row>
    <row r="44">
      <c r="A44" s="30" t="inlineStr">
        <is>
          <t>Protective</t>
        </is>
      </c>
      <c r="B44" s="22">
        <f>C38</f>
        <v/>
      </c>
      <c r="C44" s="26">
        <f>IF($F$38=0,"",B44/$F$38)</f>
        <v/>
      </c>
    </row>
    <row r="45">
      <c r="A45" s="30" t="inlineStr">
        <is>
          <t>Presentational</t>
        </is>
      </c>
      <c r="B45" s="22">
        <f>D38</f>
        <v/>
      </c>
      <c r="C45" s="26">
        <f>IF($F$38=0,"",B45/$F$38)</f>
        <v/>
      </c>
    </row>
    <row r="46">
      <c r="A46" s="30" t="inlineStr">
        <is>
          <t>Tier not set</t>
        </is>
      </c>
      <c r="B46" s="22">
        <f>E38</f>
        <v/>
      </c>
      <c r="C46" s="26">
        <f>IF($F$38=0,"",B46/$F$38)</f>
        <v/>
      </c>
    </row>
    <row r="49">
      <c r="A49" s="29" t="inlineStr">
        <is>
          <t>By quarter</t>
        </is>
      </c>
    </row>
    <row r="50" ht="30" customHeight="1">
      <c r="A50" s="16" t="inlineStr">
        <is>
          <t>Quarter</t>
        </is>
      </c>
      <c r="B50" s="16" t="inlineStr">
        <is>
          <t>Budget ($)</t>
        </is>
      </c>
      <c r="C50" s="16" t="inlineStr">
        <is>
          <t>Season</t>
        </is>
      </c>
    </row>
    <row r="51">
      <c r="A51" s="30" t="inlineStr">
        <is>
          <t>Q1</t>
        </is>
      </c>
      <c r="B51" s="31">
        <f>Budget!K128</f>
        <v/>
      </c>
      <c r="C51" s="32" t="inlineStr">
        <is>
          <t>Winter (plus a quarter of year-round work)</t>
        </is>
      </c>
    </row>
    <row r="52">
      <c r="A52" s="30" t="inlineStr">
        <is>
          <t>Q2</t>
        </is>
      </c>
      <c r="B52" s="31">
        <f>Budget!L128</f>
        <v/>
      </c>
      <c r="C52" s="32" t="inlineStr">
        <is>
          <t>Spring (plus a quarter of year-round work)</t>
        </is>
      </c>
    </row>
    <row r="53">
      <c r="A53" s="30" t="inlineStr">
        <is>
          <t>Q3</t>
        </is>
      </c>
      <c r="B53" s="31">
        <f>Budget!M128</f>
        <v/>
      </c>
      <c r="C53" s="32" t="inlineStr">
        <is>
          <t>Summer (plus a quarter of year-round work)</t>
        </is>
      </c>
    </row>
    <row r="54">
      <c r="A54" s="30" t="inlineStr">
        <is>
          <t>Q4</t>
        </is>
      </c>
      <c r="B54" s="31">
        <f>Budget!N128</f>
        <v/>
      </c>
      <c r="C54" s="32" t="inlineStr">
        <is>
          <t>Fall (plus a quarter of year-round work)</t>
        </is>
      </c>
    </row>
    <row r="55">
      <c r="A55" s="30" t="inlineStr">
        <is>
          <t>No season set</t>
        </is>
      </c>
      <c r="B55" s="22">
        <f>Budget!J128-SUM(B51:B54)</f>
        <v/>
      </c>
      <c r="C55" s="32" t="inlineStr">
        <is>
          <t>Should be zero. Set a season on the highlighted Budget rows.</t>
        </is>
      </c>
    </row>
    <row r="57">
      <c r="A57" s="29" t="inlineStr">
        <is>
          <t>Checks</t>
        </is>
      </c>
    </row>
    <row r="58">
      <c r="A58" s="33" t="inlineStr">
        <is>
          <t>Summary total matches Budget total</t>
        </is>
      </c>
      <c r="B58" s="34">
        <f>IF(ROUND(F38-Budget!J128,2)=0,"OK","Check building names")</f>
        <v/>
      </c>
    </row>
    <row r="59">
      <c r="A59" s="33" t="inlineStr">
        <is>
          <t>Operating plus capital covers every row</t>
        </is>
      </c>
      <c r="B59" s="34">
        <f>IF(ROUND(F38-G38-H38,2)=0,"OK","Set classification")</f>
        <v/>
      </c>
    </row>
  </sheetData>
  <pageMargins left="0.75" right="0.75" top="1" bottom="1" header="0.5" footer="0.5"/>
  <pageSetup orientation="landscape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E5390"/>
    <outlinePr summaryBelow="1" summaryRight="1"/>
    <pageSetUpPr fitToPage="1"/>
  </sheetPr>
  <dimension ref="A1:J6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5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  <col width="34" customWidth="1" min="10" max="10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</row>
    <row r="2" ht="30" customHeight="1">
      <c r="A2" s="14" t="inlineStr">
        <is>
          <t>Five-Year Plan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</row>
    <row r="3" ht="20" customHeight="1">
      <c r="A3" s="15" t="inlineStr">
        <is>
          <t>Year 1 is the Budget tab. Carry the recurring program forward and add periodic items in the years they fall due.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6">
      <c r="A6" s="35" t="inlineStr">
        <is>
          <t>Annual escalation for the recurring program</t>
        </is>
      </c>
      <c r="D6" s="36" t="n">
        <v>0</v>
      </c>
      <c r="E6" s="37" t="inlineStr">
        <is>
          <t>Your assumption. Leave at 0% to hold the program flat.</t>
        </is>
      </c>
    </row>
    <row r="9" ht="30" customHeight="1">
      <c r="A9" s="16" t="inlineStr">
        <is>
          <t>Five-year view</t>
        </is>
      </c>
      <c r="B9" s="38" t="n"/>
      <c r="C9" s="39" t="n"/>
      <c r="D9" s="16" t="inlineStr">
        <is>
          <t>Year 1 ($)</t>
        </is>
      </c>
      <c r="E9" s="16" t="inlineStr">
        <is>
          <t>Year 2 ($)</t>
        </is>
      </c>
      <c r="F9" s="16" t="inlineStr">
        <is>
          <t>Year 3 ($)</t>
        </is>
      </c>
      <c r="G9" s="16" t="inlineStr">
        <is>
          <t>Year 4 ($)</t>
        </is>
      </c>
      <c r="H9" s="16" t="inlineStr">
        <is>
          <t>Year 5 ($)</t>
        </is>
      </c>
      <c r="I9" s="16" t="inlineStr">
        <is>
          <t>Five-year total ($)</t>
        </is>
      </c>
    </row>
    <row r="10">
      <c r="A10" s="30" t="inlineStr">
        <is>
          <t>Recurring program (Budget tab)</t>
        </is>
      </c>
      <c r="B10" s="38" t="n"/>
      <c r="C10" s="39" t="n"/>
      <c r="D10" s="31">
        <f>SUMPRODUCT(Budget!$F$8:$F$127,Budget!$G$8:$G$127)+SUM(Budget!$H$8:$H$127)</f>
        <v/>
      </c>
      <c r="E10" s="22">
        <f>D10*(1+$D$6)</f>
        <v/>
      </c>
      <c r="F10" s="22">
        <f>E10*(1+$D$6)</f>
        <v/>
      </c>
      <c r="G10" s="22">
        <f>F10*(1+$D$6)</f>
        <v/>
      </c>
      <c r="H10" s="22">
        <f>G10*(1+$D$6)</f>
        <v/>
      </c>
      <c r="I10" s="22">
        <f>SUM(D10:H10)</f>
        <v/>
      </c>
    </row>
    <row r="11">
      <c r="A11" s="30" t="inlineStr">
        <is>
          <t>One-time items (Budget tab)</t>
        </is>
      </c>
      <c r="B11" s="38" t="n"/>
      <c r="C11" s="39" t="n"/>
      <c r="D11" s="31">
        <f>SUM(Budget!$I$8:$I$127)</f>
        <v/>
      </c>
      <c r="E11" s="22" t="n"/>
      <c r="F11" s="22" t="n"/>
      <c r="G11" s="22" t="n"/>
      <c r="H11" s="22" t="n"/>
      <c r="I11" s="22">
        <f>SUM(D11:H11)</f>
        <v/>
      </c>
    </row>
    <row r="12">
      <c r="A12" s="30" t="inlineStr">
        <is>
          <t>Planned items: operating</t>
        </is>
      </c>
      <c r="B12" s="38" t="n"/>
      <c r="C12" s="39" t="n"/>
      <c r="D12" s="22" t="n"/>
      <c r="E12" s="22">
        <f>SUMIFS(E$22:E$61,$D$22:$D$61,"Operating")</f>
        <v/>
      </c>
      <c r="F12" s="22">
        <f>SUMIFS(F$22:F$61,$D$22:$D$61,"Operating")</f>
        <v/>
      </c>
      <c r="G12" s="22">
        <f>SUMIFS(G$22:G$61,$D$22:$D$61,"Operating")</f>
        <v/>
      </c>
      <c r="H12" s="22">
        <f>SUMIFS(H$22:H$61,$D$22:$D$61,"Operating")</f>
        <v/>
      </c>
      <c r="I12" s="22">
        <f>SUM(D12:H12)</f>
        <v/>
      </c>
    </row>
    <row r="13">
      <c r="A13" s="30" t="inlineStr">
        <is>
          <t>Planned items: capital</t>
        </is>
      </c>
      <c r="B13" s="38" t="n"/>
      <c r="C13" s="39" t="n"/>
      <c r="D13" s="22" t="n"/>
      <c r="E13" s="22">
        <f>SUMIFS(E$22:E$61,$D$22:$D$61,"Capital")</f>
        <v/>
      </c>
      <c r="F13" s="22">
        <f>SUMIFS(F$22:F$61,$D$22:$D$61,"Capital")</f>
        <v/>
      </c>
      <c r="G13" s="22">
        <f>SUMIFS(G$22:G$61,$D$22:$D$61,"Capital")</f>
        <v/>
      </c>
      <c r="H13" s="22">
        <f>SUMIFS(H$22:H$61,$D$22:$D$61,"Capital")</f>
        <v/>
      </c>
      <c r="I13" s="22">
        <f>SUM(D13:H13)</f>
        <v/>
      </c>
    </row>
    <row r="14">
      <c r="A14" s="30" t="inlineStr">
        <is>
          <t>Planned items: classification not set</t>
        </is>
      </c>
      <c r="B14" s="38" t="n"/>
      <c r="C14" s="39" t="n"/>
      <c r="D14" s="22" t="n"/>
      <c r="E14" s="22">
        <f>SUM(E22:E61)-E12-E13</f>
        <v/>
      </c>
      <c r="F14" s="22">
        <f>SUM(F22:F61)-F12-F13</f>
        <v/>
      </c>
      <c r="G14" s="22">
        <f>SUM(G22:G61)-G12-G13</f>
        <v/>
      </c>
      <c r="H14" s="22">
        <f>SUM(H22:H61)-H12-H13</f>
        <v/>
      </c>
      <c r="I14" s="22">
        <f>SUM(D14:H14)</f>
        <v/>
      </c>
    </row>
    <row r="15">
      <c r="A15" s="23" t="inlineStr">
        <is>
          <t>Total</t>
        </is>
      </c>
      <c r="B15" s="38" t="n"/>
      <c r="C15" s="39" t="n"/>
      <c r="D15" s="24">
        <f>SUM(D10:D14)</f>
        <v/>
      </c>
      <c r="E15" s="24">
        <f>SUM(E10:E14)</f>
        <v/>
      </c>
      <c r="F15" s="24">
        <f>SUM(F10:F14)</f>
        <v/>
      </c>
      <c r="G15" s="24">
        <f>SUM(G10:G14)</f>
        <v/>
      </c>
      <c r="H15" s="24">
        <f>SUM(H10:H14)</f>
        <v/>
      </c>
      <c r="I15" s="24">
        <f>SUM(I10:I14)</f>
        <v/>
      </c>
    </row>
    <row r="16">
      <c r="A16" s="37" t="inlineStr">
        <is>
          <t>Year 1 matches the Budget tab total</t>
        </is>
      </c>
      <c r="D16" s="40">
        <f>IF(ROUND(D15-Budget!J128,2)=0,"OK","Check")</f>
        <v/>
      </c>
    </row>
    <row r="19">
      <c r="A19" s="29" t="inlineStr">
        <is>
          <t>Planned and periodic items, years 2 to 5</t>
        </is>
      </c>
    </row>
    <row r="20" ht="30" customHeight="1">
      <c r="A20" s="16" t="inlineStr">
        <is>
          <t>Building</t>
        </is>
      </c>
      <c r="B20" s="16" t="inlineStr">
        <is>
          <t>Planned or periodic item</t>
        </is>
      </c>
      <c r="C20" s="16" t="inlineStr">
        <is>
          <t>Spend tier</t>
        </is>
      </c>
      <c r="D20" s="16" t="inlineStr">
        <is>
          <t>Classification</t>
        </is>
      </c>
      <c r="E20" s="16" t="inlineStr">
        <is>
          <t>Year 2 ($)</t>
        </is>
      </c>
      <c r="F20" s="16" t="inlineStr">
        <is>
          <t>Year 3 ($)</t>
        </is>
      </c>
      <c r="G20" s="16" t="inlineStr">
        <is>
          <t>Year 4 ($)</t>
        </is>
      </c>
      <c r="H20" s="16" t="inlineStr">
        <is>
          <t>Year 5 ($)</t>
        </is>
      </c>
      <c r="I20" s="16" t="inlineStr">
        <is>
          <t>Total ($)</t>
        </is>
      </c>
      <c r="J20" s="16" t="inlineStr">
        <is>
          <t>Notes</t>
        </is>
      </c>
    </row>
    <row r="21">
      <c r="A21" s="17" t="inlineStr">
        <is>
          <t>Example: 100 Main Street</t>
        </is>
      </c>
      <c r="B21" s="17" t="inlineStr">
        <is>
          <t>Restoration, priority elevation</t>
        </is>
      </c>
      <c r="C21" s="17" t="inlineStr">
        <is>
          <t>Protective</t>
        </is>
      </c>
      <c r="D21" s="17" t="inlineStr">
        <is>
          <t>Capital</t>
        </is>
      </c>
      <c r="E21" s="19" t="n"/>
      <c r="F21" s="19" t="n">
        <v>10000</v>
      </c>
      <c r="G21" s="19" t="n"/>
      <c r="H21" s="19" t="n"/>
      <c r="I21" s="19">
        <f>IF(COUNT(E21:H21)=0,"",SUM(E21:H21))</f>
        <v/>
      </c>
      <c r="J21" s="17" t="inlineStr">
        <is>
          <t>Illustrative row, not counted</t>
        </is>
      </c>
    </row>
    <row r="22">
      <c r="A22" s="18" t="n"/>
      <c r="B22" s="18" t="n"/>
      <c r="C22" s="18" t="n"/>
      <c r="D22" s="18" t="n"/>
      <c r="E22" s="21" t="n"/>
      <c r="F22" s="21" t="n"/>
      <c r="G22" s="21" t="n"/>
      <c r="H22" s="21" t="n"/>
      <c r="I22" s="22">
        <f>IF(COUNT(E22:H22)=0,"",SUM(E22:H22))</f>
        <v/>
      </c>
      <c r="J22" s="18" t="n"/>
    </row>
    <row r="23">
      <c r="A23" s="18" t="n"/>
      <c r="B23" s="18" t="n"/>
      <c r="C23" s="18" t="n"/>
      <c r="D23" s="18" t="n"/>
      <c r="E23" s="21" t="n"/>
      <c r="F23" s="21" t="n"/>
      <c r="G23" s="21" t="n"/>
      <c r="H23" s="21" t="n"/>
      <c r="I23" s="22">
        <f>IF(COUNT(E23:H23)=0,"",SUM(E23:H23))</f>
        <v/>
      </c>
      <c r="J23" s="18" t="n"/>
    </row>
    <row r="24">
      <c r="A24" s="18" t="n"/>
      <c r="B24" s="18" t="n"/>
      <c r="C24" s="18" t="n"/>
      <c r="D24" s="18" t="n"/>
      <c r="E24" s="21" t="n"/>
      <c r="F24" s="21" t="n"/>
      <c r="G24" s="21" t="n"/>
      <c r="H24" s="21" t="n"/>
      <c r="I24" s="22">
        <f>IF(COUNT(E24:H24)=0,"",SUM(E24:H24))</f>
        <v/>
      </c>
      <c r="J24" s="18" t="n"/>
    </row>
    <row r="25">
      <c r="A25" s="18" t="n"/>
      <c r="B25" s="18" t="n"/>
      <c r="C25" s="18" t="n"/>
      <c r="D25" s="18" t="n"/>
      <c r="E25" s="21" t="n"/>
      <c r="F25" s="21" t="n"/>
      <c r="G25" s="21" t="n"/>
      <c r="H25" s="21" t="n"/>
      <c r="I25" s="22">
        <f>IF(COUNT(E25:H25)=0,"",SUM(E25:H25))</f>
        <v/>
      </c>
      <c r="J25" s="18" t="n"/>
    </row>
    <row r="26">
      <c r="A26" s="18" t="n"/>
      <c r="B26" s="18" t="n"/>
      <c r="C26" s="18" t="n"/>
      <c r="D26" s="18" t="n"/>
      <c r="E26" s="21" t="n"/>
      <c r="F26" s="21" t="n"/>
      <c r="G26" s="21" t="n"/>
      <c r="H26" s="21" t="n"/>
      <c r="I26" s="22">
        <f>IF(COUNT(E26:H26)=0,"",SUM(E26:H26))</f>
        <v/>
      </c>
      <c r="J26" s="18" t="n"/>
    </row>
    <row r="27">
      <c r="A27" s="18" t="n"/>
      <c r="B27" s="18" t="n"/>
      <c r="C27" s="18" t="n"/>
      <c r="D27" s="18" t="n"/>
      <c r="E27" s="21" t="n"/>
      <c r="F27" s="21" t="n"/>
      <c r="G27" s="21" t="n"/>
      <c r="H27" s="21" t="n"/>
      <c r="I27" s="22">
        <f>IF(COUNT(E27:H27)=0,"",SUM(E27:H27))</f>
        <v/>
      </c>
      <c r="J27" s="18" t="n"/>
    </row>
    <row r="28">
      <c r="A28" s="18" t="n"/>
      <c r="B28" s="18" t="n"/>
      <c r="C28" s="18" t="n"/>
      <c r="D28" s="18" t="n"/>
      <c r="E28" s="21" t="n"/>
      <c r="F28" s="21" t="n"/>
      <c r="G28" s="21" t="n"/>
      <c r="H28" s="21" t="n"/>
      <c r="I28" s="22">
        <f>IF(COUNT(E28:H28)=0,"",SUM(E28:H28))</f>
        <v/>
      </c>
      <c r="J28" s="18" t="n"/>
    </row>
    <row r="29">
      <c r="A29" s="18" t="n"/>
      <c r="B29" s="18" t="n"/>
      <c r="C29" s="18" t="n"/>
      <c r="D29" s="18" t="n"/>
      <c r="E29" s="21" t="n"/>
      <c r="F29" s="21" t="n"/>
      <c r="G29" s="21" t="n"/>
      <c r="H29" s="21" t="n"/>
      <c r="I29" s="22">
        <f>IF(COUNT(E29:H29)=0,"",SUM(E29:H29))</f>
        <v/>
      </c>
      <c r="J29" s="18" t="n"/>
    </row>
    <row r="30">
      <c r="A30" s="18" t="n"/>
      <c r="B30" s="18" t="n"/>
      <c r="C30" s="18" t="n"/>
      <c r="D30" s="18" t="n"/>
      <c r="E30" s="21" t="n"/>
      <c r="F30" s="21" t="n"/>
      <c r="G30" s="21" t="n"/>
      <c r="H30" s="21" t="n"/>
      <c r="I30" s="22">
        <f>IF(COUNT(E30:H30)=0,"",SUM(E30:H30))</f>
        <v/>
      </c>
      <c r="J30" s="18" t="n"/>
    </row>
    <row r="31">
      <c r="A31" s="18" t="n"/>
      <c r="B31" s="18" t="n"/>
      <c r="C31" s="18" t="n"/>
      <c r="D31" s="18" t="n"/>
      <c r="E31" s="21" t="n"/>
      <c r="F31" s="21" t="n"/>
      <c r="G31" s="21" t="n"/>
      <c r="H31" s="21" t="n"/>
      <c r="I31" s="22">
        <f>IF(COUNT(E31:H31)=0,"",SUM(E31:H31))</f>
        <v/>
      </c>
      <c r="J31" s="18" t="n"/>
    </row>
    <row r="32">
      <c r="A32" s="18" t="n"/>
      <c r="B32" s="18" t="n"/>
      <c r="C32" s="18" t="n"/>
      <c r="D32" s="18" t="n"/>
      <c r="E32" s="21" t="n"/>
      <c r="F32" s="21" t="n"/>
      <c r="G32" s="21" t="n"/>
      <c r="H32" s="21" t="n"/>
      <c r="I32" s="22">
        <f>IF(COUNT(E32:H32)=0,"",SUM(E32:H32))</f>
        <v/>
      </c>
      <c r="J32" s="18" t="n"/>
    </row>
    <row r="33">
      <c r="A33" s="18" t="n"/>
      <c r="B33" s="18" t="n"/>
      <c r="C33" s="18" t="n"/>
      <c r="D33" s="18" t="n"/>
      <c r="E33" s="21" t="n"/>
      <c r="F33" s="21" t="n"/>
      <c r="G33" s="21" t="n"/>
      <c r="H33" s="21" t="n"/>
      <c r="I33" s="22">
        <f>IF(COUNT(E33:H33)=0,"",SUM(E33:H33))</f>
        <v/>
      </c>
      <c r="J33" s="18" t="n"/>
    </row>
    <row r="34">
      <c r="A34" s="18" t="n"/>
      <c r="B34" s="18" t="n"/>
      <c r="C34" s="18" t="n"/>
      <c r="D34" s="18" t="n"/>
      <c r="E34" s="21" t="n"/>
      <c r="F34" s="21" t="n"/>
      <c r="G34" s="21" t="n"/>
      <c r="H34" s="21" t="n"/>
      <c r="I34" s="22">
        <f>IF(COUNT(E34:H34)=0,"",SUM(E34:H34))</f>
        <v/>
      </c>
      <c r="J34" s="18" t="n"/>
    </row>
    <row r="35">
      <c r="A35" s="18" t="n"/>
      <c r="B35" s="18" t="n"/>
      <c r="C35" s="18" t="n"/>
      <c r="D35" s="18" t="n"/>
      <c r="E35" s="21" t="n"/>
      <c r="F35" s="21" t="n"/>
      <c r="G35" s="21" t="n"/>
      <c r="H35" s="21" t="n"/>
      <c r="I35" s="22">
        <f>IF(COUNT(E35:H35)=0,"",SUM(E35:H35))</f>
        <v/>
      </c>
      <c r="J35" s="18" t="n"/>
    </row>
    <row r="36">
      <c r="A36" s="18" t="n"/>
      <c r="B36" s="18" t="n"/>
      <c r="C36" s="18" t="n"/>
      <c r="D36" s="18" t="n"/>
      <c r="E36" s="21" t="n"/>
      <c r="F36" s="21" t="n"/>
      <c r="G36" s="21" t="n"/>
      <c r="H36" s="21" t="n"/>
      <c r="I36" s="22">
        <f>IF(COUNT(E36:H36)=0,"",SUM(E36:H36))</f>
        <v/>
      </c>
      <c r="J36" s="18" t="n"/>
    </row>
    <row r="37">
      <c r="A37" s="18" t="n"/>
      <c r="B37" s="18" t="n"/>
      <c r="C37" s="18" t="n"/>
      <c r="D37" s="18" t="n"/>
      <c r="E37" s="21" t="n"/>
      <c r="F37" s="21" t="n"/>
      <c r="G37" s="21" t="n"/>
      <c r="H37" s="21" t="n"/>
      <c r="I37" s="22">
        <f>IF(COUNT(E37:H37)=0,"",SUM(E37:H37))</f>
        <v/>
      </c>
      <c r="J37" s="18" t="n"/>
    </row>
    <row r="38">
      <c r="A38" s="18" t="n"/>
      <c r="B38" s="18" t="n"/>
      <c r="C38" s="18" t="n"/>
      <c r="D38" s="18" t="n"/>
      <c r="E38" s="21" t="n"/>
      <c r="F38" s="21" t="n"/>
      <c r="G38" s="21" t="n"/>
      <c r="H38" s="21" t="n"/>
      <c r="I38" s="22">
        <f>IF(COUNT(E38:H38)=0,"",SUM(E38:H38))</f>
        <v/>
      </c>
      <c r="J38" s="18" t="n"/>
    </row>
    <row r="39">
      <c r="A39" s="18" t="n"/>
      <c r="B39" s="18" t="n"/>
      <c r="C39" s="18" t="n"/>
      <c r="D39" s="18" t="n"/>
      <c r="E39" s="21" t="n"/>
      <c r="F39" s="21" t="n"/>
      <c r="G39" s="21" t="n"/>
      <c r="H39" s="21" t="n"/>
      <c r="I39" s="22">
        <f>IF(COUNT(E39:H39)=0,"",SUM(E39:H39))</f>
        <v/>
      </c>
      <c r="J39" s="18" t="n"/>
    </row>
    <row r="40">
      <c r="A40" s="18" t="n"/>
      <c r="B40" s="18" t="n"/>
      <c r="C40" s="18" t="n"/>
      <c r="D40" s="18" t="n"/>
      <c r="E40" s="21" t="n"/>
      <c r="F40" s="21" t="n"/>
      <c r="G40" s="21" t="n"/>
      <c r="H40" s="21" t="n"/>
      <c r="I40" s="22">
        <f>IF(COUNT(E40:H40)=0,"",SUM(E40:H40))</f>
        <v/>
      </c>
      <c r="J40" s="18" t="n"/>
    </row>
    <row r="41">
      <c r="A41" s="18" t="n"/>
      <c r="B41" s="18" t="n"/>
      <c r="C41" s="18" t="n"/>
      <c r="D41" s="18" t="n"/>
      <c r="E41" s="21" t="n"/>
      <c r="F41" s="21" t="n"/>
      <c r="G41" s="21" t="n"/>
      <c r="H41" s="21" t="n"/>
      <c r="I41" s="22">
        <f>IF(COUNT(E41:H41)=0,"",SUM(E41:H41))</f>
        <v/>
      </c>
      <c r="J41" s="18" t="n"/>
    </row>
    <row r="42">
      <c r="A42" s="18" t="n"/>
      <c r="B42" s="18" t="n"/>
      <c r="C42" s="18" t="n"/>
      <c r="D42" s="18" t="n"/>
      <c r="E42" s="21" t="n"/>
      <c r="F42" s="21" t="n"/>
      <c r="G42" s="21" t="n"/>
      <c r="H42" s="21" t="n"/>
      <c r="I42" s="22">
        <f>IF(COUNT(E42:H42)=0,"",SUM(E42:H42))</f>
        <v/>
      </c>
      <c r="J42" s="18" t="n"/>
    </row>
    <row r="43">
      <c r="A43" s="18" t="n"/>
      <c r="B43" s="18" t="n"/>
      <c r="C43" s="18" t="n"/>
      <c r="D43" s="18" t="n"/>
      <c r="E43" s="21" t="n"/>
      <c r="F43" s="21" t="n"/>
      <c r="G43" s="21" t="n"/>
      <c r="H43" s="21" t="n"/>
      <c r="I43" s="22">
        <f>IF(COUNT(E43:H43)=0,"",SUM(E43:H43))</f>
        <v/>
      </c>
      <c r="J43" s="18" t="n"/>
    </row>
    <row r="44">
      <c r="A44" s="18" t="n"/>
      <c r="B44" s="18" t="n"/>
      <c r="C44" s="18" t="n"/>
      <c r="D44" s="18" t="n"/>
      <c r="E44" s="21" t="n"/>
      <c r="F44" s="21" t="n"/>
      <c r="G44" s="21" t="n"/>
      <c r="H44" s="21" t="n"/>
      <c r="I44" s="22">
        <f>IF(COUNT(E44:H44)=0,"",SUM(E44:H44))</f>
        <v/>
      </c>
      <c r="J44" s="18" t="n"/>
    </row>
    <row r="45">
      <c r="A45" s="18" t="n"/>
      <c r="B45" s="18" t="n"/>
      <c r="C45" s="18" t="n"/>
      <c r="D45" s="18" t="n"/>
      <c r="E45" s="21" t="n"/>
      <c r="F45" s="21" t="n"/>
      <c r="G45" s="21" t="n"/>
      <c r="H45" s="21" t="n"/>
      <c r="I45" s="22">
        <f>IF(COUNT(E45:H45)=0,"",SUM(E45:H45))</f>
        <v/>
      </c>
      <c r="J45" s="18" t="n"/>
    </row>
    <row r="46">
      <c r="A46" s="18" t="n"/>
      <c r="B46" s="18" t="n"/>
      <c r="C46" s="18" t="n"/>
      <c r="D46" s="18" t="n"/>
      <c r="E46" s="21" t="n"/>
      <c r="F46" s="21" t="n"/>
      <c r="G46" s="21" t="n"/>
      <c r="H46" s="21" t="n"/>
      <c r="I46" s="22">
        <f>IF(COUNT(E46:H46)=0,"",SUM(E46:H46))</f>
        <v/>
      </c>
      <c r="J46" s="18" t="n"/>
    </row>
    <row r="47">
      <c r="A47" s="18" t="n"/>
      <c r="B47" s="18" t="n"/>
      <c r="C47" s="18" t="n"/>
      <c r="D47" s="18" t="n"/>
      <c r="E47" s="21" t="n"/>
      <c r="F47" s="21" t="n"/>
      <c r="G47" s="21" t="n"/>
      <c r="H47" s="21" t="n"/>
      <c r="I47" s="22">
        <f>IF(COUNT(E47:H47)=0,"",SUM(E47:H47))</f>
        <v/>
      </c>
      <c r="J47" s="18" t="n"/>
    </row>
    <row r="48">
      <c r="A48" s="18" t="n"/>
      <c r="B48" s="18" t="n"/>
      <c r="C48" s="18" t="n"/>
      <c r="D48" s="18" t="n"/>
      <c r="E48" s="21" t="n"/>
      <c r="F48" s="21" t="n"/>
      <c r="G48" s="21" t="n"/>
      <c r="H48" s="21" t="n"/>
      <c r="I48" s="22">
        <f>IF(COUNT(E48:H48)=0,"",SUM(E48:H48))</f>
        <v/>
      </c>
      <c r="J48" s="18" t="n"/>
    </row>
    <row r="49">
      <c r="A49" s="18" t="n"/>
      <c r="B49" s="18" t="n"/>
      <c r="C49" s="18" t="n"/>
      <c r="D49" s="18" t="n"/>
      <c r="E49" s="21" t="n"/>
      <c r="F49" s="21" t="n"/>
      <c r="G49" s="21" t="n"/>
      <c r="H49" s="21" t="n"/>
      <c r="I49" s="22">
        <f>IF(COUNT(E49:H49)=0,"",SUM(E49:H49))</f>
        <v/>
      </c>
      <c r="J49" s="18" t="n"/>
    </row>
    <row r="50">
      <c r="A50" s="18" t="n"/>
      <c r="B50" s="18" t="n"/>
      <c r="C50" s="18" t="n"/>
      <c r="D50" s="18" t="n"/>
      <c r="E50" s="21" t="n"/>
      <c r="F50" s="21" t="n"/>
      <c r="G50" s="21" t="n"/>
      <c r="H50" s="21" t="n"/>
      <c r="I50" s="22">
        <f>IF(COUNT(E50:H50)=0,"",SUM(E50:H50))</f>
        <v/>
      </c>
      <c r="J50" s="18" t="n"/>
    </row>
    <row r="51">
      <c r="A51" s="18" t="n"/>
      <c r="B51" s="18" t="n"/>
      <c r="C51" s="18" t="n"/>
      <c r="D51" s="18" t="n"/>
      <c r="E51" s="21" t="n"/>
      <c r="F51" s="21" t="n"/>
      <c r="G51" s="21" t="n"/>
      <c r="H51" s="21" t="n"/>
      <c r="I51" s="22">
        <f>IF(COUNT(E51:H51)=0,"",SUM(E51:H51))</f>
        <v/>
      </c>
      <c r="J51" s="18" t="n"/>
    </row>
    <row r="52">
      <c r="A52" s="18" t="n"/>
      <c r="B52" s="18" t="n"/>
      <c r="C52" s="18" t="n"/>
      <c r="D52" s="18" t="n"/>
      <c r="E52" s="21" t="n"/>
      <c r="F52" s="21" t="n"/>
      <c r="G52" s="21" t="n"/>
      <c r="H52" s="21" t="n"/>
      <c r="I52" s="22">
        <f>IF(COUNT(E52:H52)=0,"",SUM(E52:H52))</f>
        <v/>
      </c>
      <c r="J52" s="18" t="n"/>
    </row>
    <row r="53">
      <c r="A53" s="18" t="n"/>
      <c r="B53" s="18" t="n"/>
      <c r="C53" s="18" t="n"/>
      <c r="D53" s="18" t="n"/>
      <c r="E53" s="21" t="n"/>
      <c r="F53" s="21" t="n"/>
      <c r="G53" s="21" t="n"/>
      <c r="H53" s="21" t="n"/>
      <c r="I53" s="22">
        <f>IF(COUNT(E53:H53)=0,"",SUM(E53:H53))</f>
        <v/>
      </c>
      <c r="J53" s="18" t="n"/>
    </row>
    <row r="54">
      <c r="A54" s="18" t="n"/>
      <c r="B54" s="18" t="n"/>
      <c r="C54" s="18" t="n"/>
      <c r="D54" s="18" t="n"/>
      <c r="E54" s="21" t="n"/>
      <c r="F54" s="21" t="n"/>
      <c r="G54" s="21" t="n"/>
      <c r="H54" s="21" t="n"/>
      <c r="I54" s="22">
        <f>IF(COUNT(E54:H54)=0,"",SUM(E54:H54))</f>
        <v/>
      </c>
      <c r="J54" s="18" t="n"/>
    </row>
    <row r="55">
      <c r="A55" s="18" t="n"/>
      <c r="B55" s="18" t="n"/>
      <c r="C55" s="18" t="n"/>
      <c r="D55" s="18" t="n"/>
      <c r="E55" s="21" t="n"/>
      <c r="F55" s="21" t="n"/>
      <c r="G55" s="21" t="n"/>
      <c r="H55" s="21" t="n"/>
      <c r="I55" s="22">
        <f>IF(COUNT(E55:H55)=0,"",SUM(E55:H55))</f>
        <v/>
      </c>
      <c r="J55" s="18" t="n"/>
    </row>
    <row r="56">
      <c r="A56" s="18" t="n"/>
      <c r="B56" s="18" t="n"/>
      <c r="C56" s="18" t="n"/>
      <c r="D56" s="18" t="n"/>
      <c r="E56" s="21" t="n"/>
      <c r="F56" s="21" t="n"/>
      <c r="G56" s="21" t="n"/>
      <c r="H56" s="21" t="n"/>
      <c r="I56" s="22">
        <f>IF(COUNT(E56:H56)=0,"",SUM(E56:H56))</f>
        <v/>
      </c>
      <c r="J56" s="18" t="n"/>
    </row>
    <row r="57">
      <c r="A57" s="18" t="n"/>
      <c r="B57" s="18" t="n"/>
      <c r="C57" s="18" t="n"/>
      <c r="D57" s="18" t="n"/>
      <c r="E57" s="21" t="n"/>
      <c r="F57" s="21" t="n"/>
      <c r="G57" s="21" t="n"/>
      <c r="H57" s="21" t="n"/>
      <c r="I57" s="22">
        <f>IF(COUNT(E57:H57)=0,"",SUM(E57:H57))</f>
        <v/>
      </c>
      <c r="J57" s="18" t="n"/>
    </row>
    <row r="58">
      <c r="A58" s="18" t="n"/>
      <c r="B58" s="18" t="n"/>
      <c r="C58" s="18" t="n"/>
      <c r="D58" s="18" t="n"/>
      <c r="E58" s="21" t="n"/>
      <c r="F58" s="21" t="n"/>
      <c r="G58" s="21" t="n"/>
      <c r="H58" s="21" t="n"/>
      <c r="I58" s="22">
        <f>IF(COUNT(E58:H58)=0,"",SUM(E58:H58))</f>
        <v/>
      </c>
      <c r="J58" s="18" t="n"/>
    </row>
    <row r="59">
      <c r="A59" s="18" t="n"/>
      <c r="B59" s="18" t="n"/>
      <c r="C59" s="18" t="n"/>
      <c r="D59" s="18" t="n"/>
      <c r="E59" s="21" t="n"/>
      <c r="F59" s="21" t="n"/>
      <c r="G59" s="21" t="n"/>
      <c r="H59" s="21" t="n"/>
      <c r="I59" s="22">
        <f>IF(COUNT(E59:H59)=0,"",SUM(E59:H59))</f>
        <v/>
      </c>
      <c r="J59" s="18" t="n"/>
    </row>
    <row r="60">
      <c r="A60" s="18" t="n"/>
      <c r="B60" s="18" t="n"/>
      <c r="C60" s="18" t="n"/>
      <c r="D60" s="18" t="n"/>
      <c r="E60" s="21" t="n"/>
      <c r="F60" s="21" t="n"/>
      <c r="G60" s="21" t="n"/>
      <c r="H60" s="21" t="n"/>
      <c r="I60" s="22">
        <f>IF(COUNT(E60:H60)=0,"",SUM(E60:H60))</f>
        <v/>
      </c>
      <c r="J60" s="18" t="n"/>
    </row>
    <row r="61">
      <c r="A61" s="18" t="n"/>
      <c r="B61" s="18" t="n"/>
      <c r="C61" s="18" t="n"/>
      <c r="D61" s="18" t="n"/>
      <c r="E61" s="21" t="n"/>
      <c r="F61" s="21" t="n"/>
      <c r="G61" s="21" t="n"/>
      <c r="H61" s="21" t="n"/>
      <c r="I61" s="22">
        <f>IF(COUNT(E61:H61)=0,"",SUM(E61:H61))</f>
        <v/>
      </c>
      <c r="J61" s="18" t="n"/>
    </row>
    <row r="62">
      <c r="A62" s="23" t="inlineStr">
        <is>
          <t>Total</t>
        </is>
      </c>
      <c r="B62" s="23" t="n"/>
      <c r="C62" s="23" t="n"/>
      <c r="D62" s="23" t="n"/>
      <c r="E62" s="24">
        <f>SUM(E22:E61)</f>
        <v/>
      </c>
      <c r="F62" s="24">
        <f>SUM(F22:F61)</f>
        <v/>
      </c>
      <c r="G62" s="24">
        <f>SUM(G22:G61)</f>
        <v/>
      </c>
      <c r="H62" s="24">
        <f>SUM(H22:H61)</f>
        <v/>
      </c>
      <c r="I62" s="24">
        <f>SUM(I22:I61)</f>
        <v/>
      </c>
      <c r="J62" s="23" t="n"/>
    </row>
  </sheetData>
  <mergeCells count="7">
    <mergeCell ref="A10:C10"/>
    <mergeCell ref="A13:C13"/>
    <mergeCell ref="A11:C11"/>
    <mergeCell ref="A14:C14"/>
    <mergeCell ref="A9:C9"/>
    <mergeCell ref="A12:C12"/>
    <mergeCell ref="A15:C15"/>
  </mergeCells>
  <dataValidations count="4">
    <dataValidation sqref="A22:A61" showDropDown="0" showInputMessage="1" showErrorMessage="1" allowBlank="1" errorTitle="Not on the list" error="Pick a value from the list." promptTitle="Choose from the list" prompt="A building from the Buildings tab" type="list">
      <formula1>=Buildings!$A$8:$A$37</formula1>
    </dataValidation>
    <dataValidation sqref="C22:C61" showDropDown="0" showInputMessage="1" showErrorMessage="1" allowBlank="1" errorTitle="Not on the list" error="Pick a value from the list." promptTitle="Choose from the list" prompt="Required, Protective or Presentational" type="list">
      <formula1>=Lists!$B$2:$B$4</formula1>
    </dataValidation>
    <dataValidation sqref="D22:D61" showDropDown="0" showInputMessage="1" showErrorMessage="1" allowBlank="1" errorTitle="Not on the list" error="Pick a value from the list." promptTitle="Choose from the list" prompt="Operating or Capital (confirm with your accountant)" type="list">
      <formula1>=Lists!$D$2:$D$3</formula1>
    </dataValidation>
    <dataValidation sqref="D6 E22:H61" showDropDown="0" showInputMessage="0" showErrorMessage="1" allowBlank="1" errorTitle="Numbers only" error="Enter a number of 0 or mor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5F6E7E"/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0" customWidth="1" min="3" max="3"/>
    <col width="70" customWidth="1" min="4" max="4"/>
  </cols>
  <sheetData>
    <row r="1" ht="8" customHeight="1">
      <c r="A1" s="13" t="n"/>
      <c r="B1" s="13" t="n"/>
      <c r="C1" s="13" t="n"/>
      <c r="D1" s="13" t="n"/>
    </row>
    <row r="2" ht="30" customHeight="1">
      <c r="A2" s="14" t="inlineStr">
        <is>
          <t>Starting cadences</t>
        </is>
      </c>
      <c r="B2" s="13" t="n"/>
      <c r="C2" s="13" t="n"/>
      <c r="D2" s="13" t="n"/>
    </row>
    <row r="3" ht="20" customHeight="1">
      <c r="A3" s="15" t="inlineStr">
        <is>
          <t>From the S&amp;K planning center. A starting point: your local team tailors it to your building, exposure and goals.</t>
        </is>
      </c>
      <c r="B3" s="13" t="n"/>
      <c r="C3" s="13" t="n"/>
      <c r="D3" s="13" t="n"/>
    </row>
    <row r="4" ht="4" customHeight="1">
      <c r="A4" s="1" t="n"/>
      <c r="B4" s="1" t="n"/>
      <c r="C4" s="1" t="n"/>
      <c r="D4" s="1" t="n"/>
    </row>
    <row r="6" ht="30" customHeight="1">
      <c r="A6" s="16" t="inlineStr">
        <is>
          <t>Property type</t>
        </is>
      </c>
      <c r="B6" s="16" t="inlineStr">
        <is>
          <t>Service</t>
        </is>
      </c>
      <c r="C6" s="16" t="inlineStr">
        <is>
          <t>Starting cadence</t>
        </is>
      </c>
      <c r="D6" s="16" t="inlineStr">
        <is>
          <t>Why it matters</t>
        </is>
      </c>
    </row>
    <row r="7">
      <c r="A7" s="30" t="inlineStr">
        <is>
          <t>Office / CRE</t>
        </is>
      </c>
      <c r="B7" s="33" t="inlineStr">
        <is>
          <t>Window Cleaning</t>
        </is>
      </c>
      <c r="C7" s="33" t="inlineStr">
        <is>
          <t>Quarterly</t>
        </is>
      </c>
      <c r="D7" s="41" t="inlineStr">
        <is>
          <t>Keeps Class A glass, lobbies, and atriums tenant-ready year round.</t>
        </is>
      </c>
    </row>
    <row r="8">
      <c r="A8" s="30" t="inlineStr"/>
      <c r="B8" s="33" t="inlineStr">
        <is>
          <t>Pressure Washing</t>
        </is>
      </c>
      <c r="C8" s="33" t="inlineStr">
        <is>
          <t>2x / year</t>
        </is>
      </c>
      <c r="D8" s="41" t="inlineStr">
        <is>
          <t>Entrances, walkways, and parking structures kept clean and safe.</t>
        </is>
      </c>
    </row>
    <row r="9">
      <c r="A9" s="30" t="inlineStr"/>
      <c r="B9" s="33" t="inlineStr">
        <is>
          <t>Glass &amp; Metal Restoration</t>
        </is>
      </c>
      <c r="C9" s="33" t="inlineStr">
        <is>
          <t>Annual assessment</t>
        </is>
      </c>
      <c r="D9" s="41" t="inlineStr">
        <is>
          <t>Catch hard-water staining before it becomes permanent.</t>
        </is>
      </c>
    </row>
    <row r="10">
      <c r="A10" s="30" t="inlineStr"/>
      <c r="B10" s="33" t="inlineStr">
        <is>
          <t>Anchor Inspection</t>
        </is>
      </c>
      <c r="C10" s="33" t="inlineStr">
        <is>
          <t>Annual</t>
        </is>
      </c>
      <c r="D10" s="41" t="inlineStr">
        <is>
          <t>OSHA-required certification for at-height work.</t>
        </is>
      </c>
    </row>
    <row r="11">
      <c r="A11" s="42" t="inlineStr">
        <is>
          <t>Retail / Mixed-Use</t>
        </is>
      </c>
      <c r="B11" s="43" t="inlineStr">
        <is>
          <t>Window Cleaning</t>
        </is>
      </c>
      <c r="C11" s="43" t="inlineStr">
        <is>
          <t>Monthly</t>
        </is>
      </c>
      <c r="D11" s="44" t="inlineStr">
        <is>
          <t>Storefront and entrance glass drives foot traffic and first impressions.</t>
        </is>
      </c>
    </row>
    <row r="12">
      <c r="A12" s="42" t="inlineStr"/>
      <c r="B12" s="43" t="inlineStr">
        <is>
          <t>Pressure Washing</t>
        </is>
      </c>
      <c r="C12" s="43" t="inlineStr">
        <is>
          <t>Quarterly</t>
        </is>
      </c>
      <c r="D12" s="44" t="inlineStr">
        <is>
          <t>Sidewalks and facades stay presentable in high-traffic areas.</t>
        </is>
      </c>
    </row>
    <row r="13">
      <c r="A13" s="42" t="inlineStr"/>
      <c r="B13" s="43" t="inlineStr">
        <is>
          <t>Parking Lot Sweeping</t>
        </is>
      </c>
      <c r="C13" s="43" t="inlineStr">
        <is>
          <t>Monthly</t>
        </is>
      </c>
      <c r="D13" s="44" t="inlineStr">
        <is>
          <t>Clean lots and walkways protect the tenant experience.</t>
        </is>
      </c>
    </row>
    <row r="14">
      <c r="A14" s="42" t="inlineStr"/>
      <c r="B14" s="43" t="inlineStr">
        <is>
          <t>Soft Washing</t>
        </is>
      </c>
      <c r="C14" s="43" t="inlineStr">
        <is>
          <t>Annual</t>
        </is>
      </c>
      <c r="D14" s="44" t="inlineStr">
        <is>
          <t>Removes mold and algae from awnings and exteriors.</t>
        </is>
      </c>
    </row>
    <row r="15">
      <c r="A15" s="30" t="inlineStr">
        <is>
          <t>Healthcare</t>
        </is>
      </c>
      <c r="B15" s="33" t="inlineStr">
        <is>
          <t>Window Cleaning</t>
        </is>
      </c>
      <c r="C15" s="33" t="inlineStr">
        <is>
          <t>Quarterly</t>
        </is>
      </c>
      <c r="D15" s="41" t="inlineStr">
        <is>
          <t>Patient towers and clinics held to a high cleanliness standard.</t>
        </is>
      </c>
    </row>
    <row r="16">
      <c r="A16" s="30" t="inlineStr"/>
      <c r="B16" s="33" t="inlineStr">
        <is>
          <t>Interior / Atrium Glass</t>
        </is>
      </c>
      <c r="C16" s="33" t="inlineStr">
        <is>
          <t>Semi-annual</t>
        </is>
      </c>
      <c r="D16" s="41" t="inlineStr">
        <is>
          <t>High interior glass and atriums kept clear and bright.</t>
        </is>
      </c>
    </row>
    <row r="17">
      <c r="A17" s="30" t="inlineStr"/>
      <c r="B17" s="33" t="inlineStr">
        <is>
          <t>Soft Washing</t>
        </is>
      </c>
      <c r="C17" s="33" t="inlineStr">
        <is>
          <t>2x / year</t>
        </is>
      </c>
      <c r="D17" s="41" t="inlineStr">
        <is>
          <t>Gentle exterior cleaning around sensitive areas.</t>
        </is>
      </c>
    </row>
    <row r="18">
      <c r="A18" s="30" t="inlineStr"/>
      <c r="B18" s="33" t="inlineStr">
        <is>
          <t>Anchor Inspection</t>
        </is>
      </c>
      <c r="C18" s="33" t="inlineStr">
        <is>
          <t>Annual</t>
        </is>
      </c>
      <c r="D18" s="41" t="inlineStr">
        <is>
          <t>Compliance for facade and rooftop access.</t>
        </is>
      </c>
    </row>
    <row r="19">
      <c r="A19" s="42" t="inlineStr">
        <is>
          <t>Education</t>
        </is>
      </c>
      <c r="B19" s="43" t="inlineStr">
        <is>
          <t>Window Cleaning</t>
        </is>
      </c>
      <c r="C19" s="43" t="inlineStr">
        <is>
          <t>Semi-annual</t>
        </is>
      </c>
      <c r="D19" s="44" t="inlineStr">
        <is>
          <t>Scheduled around breaks and summer to avoid disruption.</t>
        </is>
      </c>
    </row>
    <row r="20">
      <c r="A20" s="42" t="inlineStr"/>
      <c r="B20" s="43" t="inlineStr">
        <is>
          <t>Pressure Washing</t>
        </is>
      </c>
      <c r="C20" s="43" t="inlineStr">
        <is>
          <t>2x / year</t>
        </is>
      </c>
      <c r="D20" s="44" t="inlineStr">
        <is>
          <t>Campus walkways, entrances, and facades.</t>
        </is>
      </c>
    </row>
    <row r="21">
      <c r="A21" s="42" t="inlineStr"/>
      <c r="B21" s="43" t="inlineStr">
        <is>
          <t>Gutter Cleaning</t>
        </is>
      </c>
      <c r="C21" s="43" t="inlineStr">
        <is>
          <t>Annual</t>
        </is>
      </c>
      <c r="D21" s="44" t="inlineStr">
        <is>
          <t>Protects building envelopes across large inventories.</t>
        </is>
      </c>
    </row>
    <row r="22">
      <c r="A22" s="42" t="inlineStr"/>
      <c r="B22" s="43" t="inlineStr">
        <is>
          <t>High Dusting</t>
        </is>
      </c>
      <c r="C22" s="43" t="inlineStr">
        <is>
          <t>Annual</t>
        </is>
      </c>
      <c r="D22" s="44" t="inlineStr">
        <is>
          <t>Gyms, atriums, and rafters cleared of dust and allergens.</t>
        </is>
      </c>
    </row>
    <row r="23">
      <c r="A23" s="30" t="inlineStr">
        <is>
          <t>Stadium / Arena</t>
        </is>
      </c>
      <c r="B23" s="33" t="inlineStr">
        <is>
          <t>Window Cleaning</t>
        </is>
      </c>
      <c r="C23" s="33" t="inlineStr">
        <is>
          <t>Pre-season + events</t>
        </is>
      </c>
      <c r="D23" s="41" t="inlineStr">
        <is>
          <t>Suites and concourses camera-ready before gates open.</t>
        </is>
      </c>
    </row>
    <row r="24">
      <c r="A24" s="30" t="inlineStr"/>
      <c r="B24" s="33" t="inlineStr">
        <is>
          <t>High-Rise / Rope Access</t>
        </is>
      </c>
      <c r="C24" s="33" t="inlineStr">
        <is>
          <t>Annual</t>
        </is>
      </c>
      <c r="D24" s="41" t="inlineStr">
        <is>
          <t>Large-format exterior glass at height.</t>
        </is>
      </c>
    </row>
    <row r="25">
      <c r="A25" s="30" t="inlineStr"/>
      <c r="B25" s="33" t="inlineStr">
        <is>
          <t>Pressure Washing</t>
        </is>
      </c>
      <c r="C25" s="33" t="inlineStr">
        <is>
          <t>Pre-season</t>
        </is>
      </c>
      <c r="D25" s="41" t="inlineStr">
        <is>
          <t>Concourses, seating bowls, and exterior hardscape.</t>
        </is>
      </c>
    </row>
    <row r="26">
      <c r="A26" s="30" t="inlineStr"/>
      <c r="B26" s="33" t="inlineStr">
        <is>
          <t>Drone Soft-Washing</t>
        </is>
      </c>
      <c r="C26" s="33" t="inlineStr">
        <is>
          <t>As needed</t>
        </is>
      </c>
      <c r="D26" s="41" t="inlineStr">
        <is>
          <t>Hard-to-reach roof and facade surfaces.</t>
        </is>
      </c>
    </row>
    <row r="27">
      <c r="A27" s="42" t="inlineStr">
        <is>
          <t>Government</t>
        </is>
      </c>
      <c r="B27" s="43" t="inlineStr">
        <is>
          <t>Window Cleaning</t>
        </is>
      </c>
      <c r="C27" s="43" t="inlineStr">
        <is>
          <t>Quarterly</t>
        </is>
      </c>
      <c r="D27" s="44" t="inlineStr">
        <is>
          <t>Civic buildings kept presentable for the public.</t>
        </is>
      </c>
    </row>
    <row r="28">
      <c r="A28" s="42" t="inlineStr"/>
      <c r="B28" s="43" t="inlineStr">
        <is>
          <t>Pressure Washing</t>
        </is>
      </c>
      <c r="C28" s="43" t="inlineStr">
        <is>
          <t>2x / year</t>
        </is>
      </c>
      <c r="D28" s="44" t="inlineStr">
        <is>
          <t>Steps, plazas, and facades.</t>
        </is>
      </c>
    </row>
    <row r="29">
      <c r="A29" s="42" t="inlineStr"/>
      <c r="B29" s="43" t="inlineStr">
        <is>
          <t>Glass Restoration</t>
        </is>
      </c>
      <c r="C29" s="43" t="inlineStr">
        <is>
          <t>Annual assessment</t>
        </is>
      </c>
      <c r="D29" s="44" t="inlineStr">
        <is>
          <t>Preserve aging glass on landmark buildings.</t>
        </is>
      </c>
    </row>
    <row r="30">
      <c r="A30" s="42" t="inlineStr"/>
      <c r="B30" s="43" t="inlineStr">
        <is>
          <t>Anchor Inspection</t>
        </is>
      </c>
      <c r="C30" s="43" t="inlineStr">
        <is>
          <t>Annual</t>
        </is>
      </c>
      <c r="D30" s="44" t="inlineStr">
        <is>
          <t>Documented compliance for public properties.</t>
        </is>
      </c>
    </row>
    <row r="31">
      <c r="A31" s="30" t="inlineStr">
        <is>
          <t>Industrial</t>
        </is>
      </c>
      <c r="B31" s="33" t="inlineStr">
        <is>
          <t>Pressure Washing</t>
        </is>
      </c>
      <c r="C31" s="33" t="inlineStr">
        <is>
          <t>2x / year</t>
        </is>
      </c>
      <c r="D31" s="41" t="inlineStr">
        <is>
          <t>Facades, loading areas, and hardscape.</t>
        </is>
      </c>
    </row>
    <row r="32">
      <c r="A32" s="30" t="inlineStr"/>
      <c r="B32" s="33" t="inlineStr">
        <is>
          <t>Soft Washing</t>
        </is>
      </c>
      <c r="C32" s="33" t="inlineStr">
        <is>
          <t>Annual</t>
        </is>
      </c>
      <c r="D32" s="41" t="inlineStr">
        <is>
          <t>Metal buildings and specialty surfaces.</t>
        </is>
      </c>
    </row>
    <row r="33">
      <c r="A33" s="30" t="inlineStr"/>
      <c r="B33" s="33" t="inlineStr">
        <is>
          <t>Drone Soft-Washing</t>
        </is>
      </c>
      <c r="C33" s="33" t="inlineStr">
        <is>
          <t>As needed</t>
        </is>
      </c>
      <c r="D33" s="41" t="inlineStr">
        <is>
          <t>Solar arrays, high roofs, and tall structures.</t>
        </is>
      </c>
    </row>
    <row r="34">
      <c r="A34" s="30" t="inlineStr"/>
      <c r="B34" s="33" t="inlineStr">
        <is>
          <t>Anchor Inspection</t>
        </is>
      </c>
      <c r="C34" s="33" t="inlineStr">
        <is>
          <t>Annual</t>
        </is>
      </c>
      <c r="D34" s="41" t="inlineStr">
        <is>
          <t>Fall-protection compliance for at-height work.</t>
        </is>
      </c>
    </row>
    <row r="35">
      <c r="A35" s="42" t="inlineStr">
        <is>
          <t>Hotel / Hospitality</t>
        </is>
      </c>
      <c r="B35" s="43" t="inlineStr">
        <is>
          <t>Window Cleaning</t>
        </is>
      </c>
      <c r="C35" s="43" t="inlineStr">
        <is>
          <t>Monthly</t>
        </is>
      </c>
      <c r="D35" s="44" t="inlineStr">
        <is>
          <t>Guest-facing glass kept spotless.</t>
        </is>
      </c>
    </row>
    <row r="36">
      <c r="A36" s="42" t="inlineStr"/>
      <c r="B36" s="43" t="inlineStr">
        <is>
          <t>Soft Washing</t>
        </is>
      </c>
      <c r="C36" s="43" t="inlineStr">
        <is>
          <t>2x / year</t>
        </is>
      </c>
      <c r="D36" s="44" t="inlineStr">
        <is>
          <t>Exteriors, balconies, and walkways.</t>
        </is>
      </c>
    </row>
    <row r="37">
      <c r="A37" s="42" t="inlineStr"/>
      <c r="B37" s="43" t="inlineStr">
        <is>
          <t>Pressure Washing</t>
        </is>
      </c>
      <c r="C37" s="43" t="inlineStr">
        <is>
          <t>Quarterly</t>
        </is>
      </c>
      <c r="D37" s="44" t="inlineStr">
        <is>
          <t>Entrances, pool decks, and parking.</t>
        </is>
      </c>
    </row>
    <row r="38">
      <c r="A38" s="42" t="inlineStr"/>
      <c r="B38" s="43" t="inlineStr">
        <is>
          <t>Glass Restoration</t>
        </is>
      </c>
      <c r="C38" s="43" t="inlineStr">
        <is>
          <t>Annual assessment</t>
        </is>
      </c>
      <c r="D38" s="44" t="inlineStr">
        <is>
          <t>Protect oceanfront and high-exposure glass.</t>
        </is>
      </c>
    </row>
  </sheetData>
  <pageMargins left="0.75" right="0.75" top="1" bottom="1" header="0.5" footer="0.5"/>
  <pageSetup orientation="landscape" fitToHeight="0" fitToWidth="1"/>
  <headerFooter>
    <oddHeader/>
    <oddFooter>&amp;LS&amp;&amp;K Building Services | Exterior Maintenance Budget Worksheet&amp;RPage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5F6E7E"/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23" t="inlineStr">
        <is>
          <t>Services</t>
        </is>
      </c>
      <c r="B1" s="23" t="inlineStr">
        <is>
          <t>Tiers</t>
        </is>
      </c>
      <c r="C1" s="23" t="inlineStr">
        <is>
          <t>Seasons</t>
        </is>
      </c>
      <c r="D1" s="23" t="inlineStr">
        <is>
          <t>Classification</t>
        </is>
      </c>
      <c r="E1" s="23" t="inlineStr">
        <is>
          <t>Property types</t>
        </is>
      </c>
      <c r="F1" s="23" t="inlineStr">
        <is>
          <t>Height tiers</t>
        </is>
      </c>
    </row>
    <row r="2">
      <c r="A2" s="45" t="inlineStr">
        <is>
          <t>Window cleaning, exterior</t>
        </is>
      </c>
      <c r="B2" s="45" t="inlineStr">
        <is>
          <t>Required</t>
        </is>
      </c>
      <c r="C2" s="45" t="inlineStr">
        <is>
          <t>Winter</t>
        </is>
      </c>
      <c r="D2" s="45" t="inlineStr">
        <is>
          <t>Operating</t>
        </is>
      </c>
      <c r="E2" s="45" t="inlineStr">
        <is>
          <t>Office / CRE</t>
        </is>
      </c>
      <c r="F2" s="45" t="inlineStr">
        <is>
          <t>Storefront (1-3)</t>
        </is>
      </c>
    </row>
    <row r="3">
      <c r="A3" s="45" t="inlineStr">
        <is>
          <t>Window cleaning, interior</t>
        </is>
      </c>
      <c r="B3" s="45" t="inlineStr">
        <is>
          <t>Protective</t>
        </is>
      </c>
      <c r="C3" s="45" t="inlineStr">
        <is>
          <t>Spring</t>
        </is>
      </c>
      <c r="D3" s="45" t="inlineStr">
        <is>
          <t>Capital</t>
        </is>
      </c>
      <c r="E3" s="45" t="inlineStr">
        <is>
          <t>Retail / Mixed-Use</t>
        </is>
      </c>
      <c r="F3" s="45" t="inlineStr">
        <is>
          <t>Mid-rise (4-7)</t>
        </is>
      </c>
    </row>
    <row r="4">
      <c r="A4" s="45" t="inlineStr">
        <is>
          <t>Pressure washing</t>
        </is>
      </c>
      <c r="B4" s="45" t="inlineStr">
        <is>
          <t>Presentational</t>
        </is>
      </c>
      <c r="C4" s="45" t="inlineStr">
        <is>
          <t>Summer</t>
        </is>
      </c>
      <c r="E4" s="45" t="inlineStr">
        <is>
          <t>Healthcare</t>
        </is>
      </c>
      <c r="F4" s="45" t="inlineStr">
        <is>
          <t>High-rise (8-15)</t>
        </is>
      </c>
    </row>
    <row r="5">
      <c r="A5" s="45" t="inlineStr">
        <is>
          <t>Soft washing</t>
        </is>
      </c>
      <c r="C5" s="45" t="inlineStr">
        <is>
          <t>Fall</t>
        </is>
      </c>
      <c r="E5" s="45" t="inlineStr">
        <is>
          <t>Education</t>
        </is>
      </c>
      <c r="F5" s="45" t="inlineStr">
        <is>
          <t>Tower (16+)</t>
        </is>
      </c>
    </row>
    <row r="6">
      <c r="A6" s="45" t="inlineStr">
        <is>
          <t>Drone soft-washing</t>
        </is>
      </c>
      <c r="C6" s="45" t="inlineStr">
        <is>
          <t>Year-round</t>
        </is>
      </c>
      <c r="E6" s="45" t="inlineStr">
        <is>
          <t>Stadium / Arena</t>
        </is>
      </c>
    </row>
    <row r="7">
      <c r="A7" s="45" t="inlineStr">
        <is>
          <t>Glass and metal restoration</t>
        </is>
      </c>
      <c r="E7" s="45" t="inlineStr">
        <is>
          <t>Government</t>
        </is>
      </c>
    </row>
    <row r="8">
      <c r="A8" s="45" t="inlineStr">
        <is>
          <t>Gutter cleaning</t>
        </is>
      </c>
      <c r="E8" s="45" t="inlineStr">
        <is>
          <t>Industrial</t>
        </is>
      </c>
    </row>
    <row r="9">
      <c r="A9" s="45" t="inlineStr">
        <is>
          <t>High dusting</t>
        </is>
      </c>
      <c r="E9" s="45" t="inlineStr">
        <is>
          <t>Hotel / Hospitality</t>
        </is>
      </c>
    </row>
    <row r="10">
      <c r="A10" s="45" t="inlineStr">
        <is>
          <t>Parking lot sweeping</t>
        </is>
      </c>
      <c r="E10" s="45" t="inlineStr">
        <is>
          <t>Other</t>
        </is>
      </c>
    </row>
    <row r="11">
      <c r="A11" s="45" t="inlineStr">
        <is>
          <t>Snow and ice management</t>
        </is>
      </c>
    </row>
    <row r="12">
      <c r="A12" s="45" t="inlineStr">
        <is>
          <t>Post-construction cleanup</t>
        </is>
      </c>
    </row>
    <row r="13">
      <c r="A13" s="45" t="inlineStr">
        <is>
          <t>Anchor inspection</t>
        </is>
      </c>
    </row>
    <row r="14">
      <c r="A14" s="45" t="inlineStr">
        <is>
          <t>Anchor certification</t>
        </is>
      </c>
    </row>
    <row r="15">
      <c r="A15" s="45" t="inlineStr">
        <is>
          <t>Anchor installation</t>
        </is>
      </c>
    </row>
    <row r="16">
      <c r="A16" s="4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S&amp;K Building Services</dc:creator>
  <dc:title xmlns:dc="http://purl.org/dc/elements/1.1/">Exterior Maintenance Budget Worksheet</dc:title>
  <dcterms:created xmlns:dcterms="http://purl.org/dc/terms/" xmlns:xsi="http://www.w3.org/2001/XMLSchema-instance" xsi:type="dcterms:W3CDTF">2026-10-13T16:31:52Z</dcterms:created>
  <dcterms:modified xmlns:dcterms="http://purl.org/dc/terms/" xmlns:xsi="http://www.w3.org/2001/XMLSchema-instance" xsi:type="dcterms:W3CDTF">2026-10-13T16:31:53Z</dcterms:modified>
</cp:coreProperties>
</file>